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50" windowHeight="12390" tabRatio="783" activeTab="0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externalReferences>
    <externalReference r:id="rId8"/>
  </externalReferences>
  <definedNames>
    <definedName name="_xlnm.Print_Area" localSheetId="4">'Детская смертность'!$A$1:$H$27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нас'!$A$1:$L$34</definedName>
    <definedName name="_xlnm.Print_Area" localSheetId="0">'родив.,умерш. абс.цифры'!$A$1:$I$32</definedName>
  </definedNames>
  <calcPr fullCalcOnLoad="1"/>
</workbook>
</file>

<file path=xl/sharedStrings.xml><?xml version="1.0" encoding="utf-8"?>
<sst xmlns="http://schemas.openxmlformats.org/spreadsheetml/2006/main" count="208" uniqueCount="151">
  <si>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</si>
  <si>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</si>
  <si>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</si>
  <si>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</si>
  <si>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</si>
  <si>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</si>
  <si>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</si>
  <si>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</si>
  <si>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</si>
  <si>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</si>
  <si>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</si>
  <si>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</si>
  <si>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</si>
  <si>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</si>
  <si>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</si>
  <si>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</si>
  <si>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</si>
  <si>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</si>
  <si>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</si>
  <si>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</si>
  <si>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</si>
  <si>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</si>
  <si>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</si>
  <si>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</si>
  <si>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</si>
  <si>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</si>
  <si>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</si>
  <si>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</si>
  <si>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</si>
  <si>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</si>
  <si>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</si>
  <si>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</si>
  <si>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</si>
  <si>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</si>
  <si>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</si>
  <si>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</si>
  <si>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</si>
  <si>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</si>
  <si>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</si>
  <si>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</si>
  <si>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</si>
  <si>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</si>
  <si>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</si>
  <si>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</si>
  <si>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</si>
  <si>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</si>
  <si>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</si>
  <si>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</si>
  <si>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</si>
  <si>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</si>
  <si>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</si>
  <si>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</si>
  <si>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</si>
  <si>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</si>
  <si>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</si>
  <si>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</si>
  <si>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</si>
  <si>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</si>
  <si>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</si>
  <si>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</si>
  <si>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</si>
  <si>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</si>
  <si>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</si>
  <si>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</si>
  <si>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</si>
  <si>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</si>
  <si>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</si>
  <si>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</si>
  <si>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</si>
  <si>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</si>
  <si>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</si>
  <si>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</si>
  <si>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</si>
  <si>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</si>
  <si>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</si>
  <si>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</si>
  <si>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</si>
  <si>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</si>
  <si>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</si>
  <si>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</si>
  <si>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</si>
  <si>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</si>
  <si>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</si>
  <si>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</si>
  <si>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</si>
  <si>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</si>
  <si>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</si>
  <si>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</si>
  <si>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</si>
  <si>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</si>
  <si>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</si>
  <si>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</si>
  <si>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</si>
  <si>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</si>
  <si>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</si>
  <si>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</si>
  <si>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</si>
  <si>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</si>
  <si>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</si>
  <si>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</si>
  <si>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</si>
  <si>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</si>
  <si>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</si>
  <si>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</si>
  <si>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</si>
  <si>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</si>
  <si>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</si>
  <si>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</si>
  <si>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</si>
  <si>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</si>
  <si>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</si>
  <si>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</si>
  <si>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</si>
  <si>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</si>
  <si>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</si>
  <si>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</si>
  <si>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</si>
  <si>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</si>
  <si>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</si>
  <si>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</si>
  <si>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</si>
  <si>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</si>
  <si>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</si>
  <si>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</si>
  <si>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</si>
  <si>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</si>
  <si>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</si>
  <si>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</si>
  <si>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на 1000 родившихся живыми (по Комистату)</t>
  </si>
  <si>
    <t>прирост/убыль</t>
  </si>
  <si>
    <t>Абсолютное число умерших *</t>
  </si>
  <si>
    <t>ПО ПРИЧИНАМ (абсолютные цифры)</t>
  </si>
  <si>
    <t>* информация рассчитана РМИАЦ по абсолютным данным Комистат .</t>
  </si>
  <si>
    <t xml:space="preserve">*по данным Комистат, </t>
  </si>
  <si>
    <t>Общее количество умерших детей  сверено с Комистатом!!!</t>
  </si>
  <si>
    <t xml:space="preserve">* информация рассчитана РМИАЦ по абсолютным данным АСУ "Демографическая ситуация в РК" </t>
  </si>
  <si>
    <t>2021г</t>
  </si>
  <si>
    <t xml:space="preserve">* абсолютное количество умерших всего и  по причинам смерти сформировано  в программе АСУ "Демографическая ситуация в Республике Коми" с учетом измененных предварительных  диагнозов на окончательные , рассчитан ГБУЗ РК "РМИАЦ" на население на 01.01.2021 года </t>
  </si>
  <si>
    <t>короновирусная инфекция, вызванная COVID-19</t>
  </si>
  <si>
    <t>U07.1</t>
  </si>
  <si>
    <t>01.01.2021**</t>
  </si>
  <si>
    <t>2022г</t>
  </si>
  <si>
    <t>** население на 01.01.2022 по Росстат</t>
  </si>
  <si>
    <t>01.01.2022**</t>
  </si>
  <si>
    <t>ПО РЕСПУБЛИКЕ КОМИ за  январь-август 2021-2022 г.г.</t>
  </si>
  <si>
    <t>Население на 01.01.2022 года (с ЕМИСС)</t>
  </si>
  <si>
    <t>(абсолютные цифры) за  январь- сентябрь  2021- 2022  г.г.*</t>
  </si>
  <si>
    <t>за  январь- сентябрь 2021-2022 г.г. *</t>
  </si>
  <si>
    <t>ПО РЕСПУБЛИКЕ КОМИ  за январь -сентябрь  2021-2022 г.г.*</t>
  </si>
  <si>
    <t xml:space="preserve">за январь- сентябрь 2022 года.* </t>
  </si>
  <si>
    <t>Родилось живыми за 9 мес.2021г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</si>
</sst>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7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1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172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wrapText="1"/>
    </xf>
    <xf numFmtId="0" fontId="67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54" applyNumberFormat="1" applyFont="1" applyFill="1" applyBorder="1" applyAlignment="1">
      <alignment horizontal="center"/>
      <protection/>
    </xf>
    <xf numFmtId="2" fontId="11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4" fillId="0" borderId="13" xfId="53" applyNumberFormat="1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2" fontId="11" fillId="0" borderId="13" xfId="0" applyNumberFormat="1" applyFont="1" applyBorder="1" applyAlignment="1">
      <alignment horizontal="center"/>
    </xf>
    <xf numFmtId="0" fontId="68" fillId="0" borderId="1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%20&#1077;&#1089;&#1090;&#1077;&#1089;&#1090;&#1074;&#1077;&#1085;&#1085;&#1086;&#1075;&#1086;%20&#1076;&#1074;&#1080;&#1078;&#1077;&#1085;&#1080;&#1103;%20&#1103;&#1085;&#1074;&#1072;&#1088;&#1100;-&#1080;&#1102;&#1083;&#1100;%20%202020-2021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див.,умерш. абс.цифры"/>
      <sheetName val="на 1000 нас"/>
      <sheetName val="Лист1"/>
      <sheetName val="млад смерт абсцифры"/>
      <sheetName val="млад см на 1000 род"/>
      <sheetName val="Детская смертность"/>
    </sheetNames>
    <sheetDataSet>
      <sheetData sheetId="0">
        <row r="8">
          <cell r="C8">
            <v>4165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C8"/>
    </sheetView>
  </sheetViews>
  <sheetFormatPr defaultColWidth="9.00390625" defaultRowHeight="12.75"/>
  <cols>
    <col min="1" max="1" width="75.25390625" style="2" customWidth="1"/>
    <col min="2" max="5" width="12.75390625" style="2" customWidth="1"/>
    <col min="6" max="6" width="10.125" style="2" customWidth="1"/>
    <col min="7" max="7" width="12.37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375" style="2" customWidth="1"/>
    <col min="15" max="16384" width="9.125" style="2" customWidth="1"/>
  </cols>
  <sheetData>
    <row r="1" spans="5:10" ht="18">
      <c r="E1" s="63"/>
      <c r="F1" s="63"/>
      <c r="G1" s="63"/>
      <c r="H1" s="63"/>
      <c r="I1" s="63"/>
      <c r="J1" s="63"/>
    </row>
    <row r="2" spans="5:10" ht="18">
      <c r="E2" s="63"/>
      <c r="F2" s="63"/>
      <c r="G2" s="63"/>
      <c r="H2" s="63"/>
      <c r="I2" s="63"/>
      <c r="J2" s="63"/>
    </row>
    <row r="3" spans="1:8" ht="18.75">
      <c r="A3" s="94" t="s">
        <v>0</v>
      </c>
      <c r="B3" s="94"/>
      <c r="C3" s="94"/>
      <c r="D3" s="94"/>
      <c r="E3" s="94"/>
      <c r="F3" s="94"/>
      <c r="G3" s="94"/>
      <c r="H3" s="1"/>
    </row>
    <row r="4" spans="1:17" ht="18.75">
      <c r="A4" s="95" t="s">
        <v>146</v>
      </c>
      <c r="B4" s="95"/>
      <c r="C4" s="95"/>
      <c r="D4" s="95"/>
      <c r="E4" s="95"/>
      <c r="F4" s="95"/>
      <c r="G4" s="95"/>
      <c r="H4" s="1"/>
      <c r="M4" s="70"/>
      <c r="N4" s="70"/>
      <c r="O4" s="70"/>
      <c r="P4" s="70"/>
      <c r="Q4" s="71"/>
    </row>
    <row r="5" spans="1:17" ht="18" customHeight="1">
      <c r="A5" s="96" t="s">
        <v>1</v>
      </c>
      <c r="B5" s="97" t="s">
        <v>13</v>
      </c>
      <c r="C5" s="97"/>
      <c r="D5" s="98" t="s">
        <v>61</v>
      </c>
      <c r="E5" s="98"/>
      <c r="F5" s="98" t="s">
        <v>14</v>
      </c>
      <c r="G5" s="98"/>
      <c r="H5" s="93" t="s">
        <v>48</v>
      </c>
      <c r="I5" s="93"/>
      <c r="J5" s="3"/>
      <c r="K5" s="4"/>
      <c r="M5" s="70"/>
      <c r="N5" s="70"/>
      <c r="O5" s="70"/>
      <c r="P5" s="70"/>
      <c r="Q5" s="71"/>
    </row>
    <row r="6" spans="1:17" ht="18" customHeight="1">
      <c r="A6" s="96"/>
      <c r="B6" s="97"/>
      <c r="C6" s="97"/>
      <c r="D6" s="98"/>
      <c r="E6" s="98"/>
      <c r="F6" s="98"/>
      <c r="G6" s="98"/>
      <c r="H6" s="93"/>
      <c r="I6" s="93"/>
      <c r="J6" s="92" t="s">
        <v>36</v>
      </c>
      <c r="K6" s="92"/>
      <c r="L6" s="52"/>
      <c r="M6" s="70"/>
      <c r="N6" s="70"/>
      <c r="O6" s="70"/>
      <c r="P6" s="70"/>
      <c r="Q6" s="71"/>
    </row>
    <row r="7" spans="1:17" ht="36.75" customHeight="1">
      <c r="A7" s="96"/>
      <c r="B7" s="76" t="s">
        <v>136</v>
      </c>
      <c r="C7" s="76" t="s">
        <v>141</v>
      </c>
      <c r="D7" s="76" t="s">
        <v>136</v>
      </c>
      <c r="E7" s="76" t="s">
        <v>141</v>
      </c>
      <c r="F7" s="76" t="s">
        <v>136</v>
      </c>
      <c r="G7" s="76" t="s">
        <v>141</v>
      </c>
      <c r="H7" s="76" t="s">
        <v>136</v>
      </c>
      <c r="I7" s="76" t="s">
        <v>141</v>
      </c>
      <c r="J7" s="50" t="s">
        <v>140</v>
      </c>
      <c r="K7" s="50" t="s">
        <v>143</v>
      </c>
      <c r="L7" s="49"/>
      <c r="M7" s="70"/>
      <c r="N7" s="70"/>
      <c r="O7" s="70"/>
      <c r="P7" s="71"/>
      <c r="Q7" s="71"/>
    </row>
    <row r="8" spans="1:17" ht="18" customHeight="1">
      <c r="A8" s="48" t="s">
        <v>15</v>
      </c>
      <c r="B8" s="64">
        <v>5434</v>
      </c>
      <c r="C8" s="64">
        <v>4844</v>
      </c>
      <c r="D8" s="64">
        <v>9350</v>
      </c>
      <c r="E8" s="64">
        <v>7896</v>
      </c>
      <c r="F8" s="64">
        <v>31</v>
      </c>
      <c r="G8" s="64">
        <v>19</v>
      </c>
      <c r="H8" s="82">
        <f>B8-D8</f>
        <v>-3916</v>
      </c>
      <c r="I8" s="82">
        <f>C8-E8</f>
        <v>-3052</v>
      </c>
      <c r="J8" s="79">
        <v>813590</v>
      </c>
      <c r="K8" s="65">
        <v>803477</v>
      </c>
      <c r="L8" s="8"/>
      <c r="M8" s="72"/>
      <c r="N8" s="72"/>
      <c r="O8" s="72"/>
      <c r="P8" s="72"/>
      <c r="Q8" s="72"/>
    </row>
    <row r="9" spans="1:17" ht="18" customHeight="1">
      <c r="A9" s="42" t="s">
        <v>51</v>
      </c>
      <c r="B9" s="64">
        <v>4042</v>
      </c>
      <c r="C9" s="64">
        <v>3703</v>
      </c>
      <c r="D9" s="64">
        <v>6771</v>
      </c>
      <c r="E9" s="64">
        <v>5683</v>
      </c>
      <c r="F9" s="64">
        <v>21</v>
      </c>
      <c r="G9" s="64">
        <v>14</v>
      </c>
      <c r="H9" s="82">
        <f aca="true" t="shared" si="0" ref="H9:H30">B9-D9</f>
        <v>-2729</v>
      </c>
      <c r="I9" s="82">
        <f aca="true" t="shared" si="1" ref="I9:I30">C9-E9</f>
        <v>-1980</v>
      </c>
      <c r="J9" s="80">
        <v>637072</v>
      </c>
      <c r="K9" s="84">
        <v>630488</v>
      </c>
      <c r="L9" s="8"/>
      <c r="M9" s="73"/>
      <c r="N9" s="74"/>
      <c r="O9" s="74"/>
      <c r="P9" s="74"/>
      <c r="Q9" s="74"/>
    </row>
    <row r="10" spans="1:17" ht="18" customHeight="1">
      <c r="A10" s="42" t="s">
        <v>50</v>
      </c>
      <c r="B10" s="64">
        <v>1392</v>
      </c>
      <c r="C10" s="64">
        <v>1141</v>
      </c>
      <c r="D10" s="64">
        <v>2579</v>
      </c>
      <c r="E10" s="64">
        <v>2213</v>
      </c>
      <c r="F10" s="64">
        <v>10</v>
      </c>
      <c r="G10" s="64">
        <v>5</v>
      </c>
      <c r="H10" s="82">
        <f t="shared" si="0"/>
        <v>-1187</v>
      </c>
      <c r="I10" s="82">
        <f t="shared" si="1"/>
        <v>-1072</v>
      </c>
      <c r="J10" s="80">
        <v>176518</v>
      </c>
      <c r="K10" s="65">
        <v>172989</v>
      </c>
      <c r="L10" s="8"/>
      <c r="M10" s="73"/>
      <c r="N10" s="74"/>
      <c r="O10" s="74"/>
      <c r="P10" s="74"/>
      <c r="Q10" s="74"/>
    </row>
    <row r="11" spans="1:17" ht="18" customHeight="1">
      <c r="A11" s="42" t="s">
        <v>58</v>
      </c>
      <c r="B11" s="64">
        <v>68</v>
      </c>
      <c r="C11" s="64">
        <v>55</v>
      </c>
      <c r="D11" s="64">
        <v>132</v>
      </c>
      <c r="E11" s="64">
        <v>140</v>
      </c>
      <c r="F11" s="64"/>
      <c r="G11" s="64"/>
      <c r="H11" s="82">
        <f t="shared" si="0"/>
        <v>-64</v>
      </c>
      <c r="I11" s="82">
        <f t="shared" si="1"/>
        <v>-85</v>
      </c>
      <c r="J11" s="79">
        <v>11291</v>
      </c>
      <c r="K11" s="65">
        <v>11090</v>
      </c>
      <c r="L11" s="8"/>
      <c r="M11" s="75"/>
      <c r="N11" s="72"/>
      <c r="O11" s="72"/>
      <c r="P11" s="72"/>
      <c r="Q11" s="72"/>
    </row>
    <row r="12" spans="1:17" ht="18" customHeight="1">
      <c r="A12" s="42" t="s">
        <v>16</v>
      </c>
      <c r="B12" s="64">
        <v>182</v>
      </c>
      <c r="C12" s="64">
        <v>166</v>
      </c>
      <c r="D12" s="64">
        <v>248</v>
      </c>
      <c r="E12" s="64">
        <v>199</v>
      </c>
      <c r="F12" s="64"/>
      <c r="G12" s="64"/>
      <c r="H12" s="82">
        <f t="shared" si="0"/>
        <v>-66</v>
      </c>
      <c r="I12" s="82">
        <f t="shared" si="1"/>
        <v>-33</v>
      </c>
      <c r="J12" s="79">
        <v>16925</v>
      </c>
      <c r="K12" s="65">
        <v>16781</v>
      </c>
      <c r="L12" s="8"/>
      <c r="M12" s="75"/>
      <c r="N12" s="72"/>
      <c r="O12" s="72"/>
      <c r="P12" s="72"/>
      <c r="Q12" s="72"/>
    </row>
    <row r="13" spans="1:17" ht="18" customHeight="1">
      <c r="A13" s="42" t="s">
        <v>17</v>
      </c>
      <c r="B13" s="64">
        <v>106</v>
      </c>
      <c r="C13" s="64">
        <v>91</v>
      </c>
      <c r="D13" s="64">
        <v>225</v>
      </c>
      <c r="E13" s="64">
        <v>159</v>
      </c>
      <c r="F13" s="64">
        <v>1</v>
      </c>
      <c r="G13" s="64"/>
      <c r="H13" s="82">
        <f t="shared" si="0"/>
        <v>-119</v>
      </c>
      <c r="I13" s="82">
        <f t="shared" si="1"/>
        <v>-68</v>
      </c>
      <c r="J13" s="79">
        <v>18458</v>
      </c>
      <c r="K13" s="65">
        <v>18246</v>
      </c>
      <c r="L13" s="8"/>
      <c r="M13" s="75"/>
      <c r="N13" s="72"/>
      <c r="O13" s="72"/>
      <c r="P13" s="72"/>
      <c r="Q13" s="72"/>
    </row>
    <row r="14" spans="1:17" ht="18" customHeight="1">
      <c r="A14" s="42" t="s">
        <v>18</v>
      </c>
      <c r="B14" s="64">
        <v>56</v>
      </c>
      <c r="C14" s="64">
        <v>37</v>
      </c>
      <c r="D14" s="64">
        <v>95</v>
      </c>
      <c r="E14" s="64">
        <v>101</v>
      </c>
      <c r="F14" s="64"/>
      <c r="G14" s="64"/>
      <c r="H14" s="82">
        <f t="shared" si="0"/>
        <v>-39</v>
      </c>
      <c r="I14" s="82">
        <f t="shared" si="1"/>
        <v>-64</v>
      </c>
      <c r="J14" s="79">
        <v>7152</v>
      </c>
      <c r="K14" s="65">
        <v>6940</v>
      </c>
      <c r="L14" s="8"/>
      <c r="M14" s="75"/>
      <c r="N14" s="72"/>
      <c r="O14" s="72"/>
      <c r="P14" s="72"/>
      <c r="Q14" s="72"/>
    </row>
    <row r="15" spans="1:17" ht="18" customHeight="1">
      <c r="A15" s="42" t="s">
        <v>19</v>
      </c>
      <c r="B15" s="64">
        <v>184</v>
      </c>
      <c r="C15" s="64">
        <v>133</v>
      </c>
      <c r="D15" s="64">
        <v>281</v>
      </c>
      <c r="E15" s="64">
        <v>238</v>
      </c>
      <c r="F15" s="64">
        <v>3</v>
      </c>
      <c r="G15" s="64">
        <v>2</v>
      </c>
      <c r="H15" s="82">
        <f t="shared" si="0"/>
        <v>-97</v>
      </c>
      <c r="I15" s="82">
        <f t="shared" si="1"/>
        <v>-105</v>
      </c>
      <c r="J15" s="79">
        <v>17765</v>
      </c>
      <c r="K15" s="65">
        <v>17304</v>
      </c>
      <c r="L15" s="8"/>
      <c r="M15" s="75"/>
      <c r="N15" s="72"/>
      <c r="O15" s="72"/>
      <c r="P15" s="72"/>
      <c r="Q15" s="72"/>
    </row>
    <row r="16" spans="1:17" ht="18" customHeight="1">
      <c r="A16" s="42" t="s">
        <v>20</v>
      </c>
      <c r="B16" s="64">
        <v>280</v>
      </c>
      <c r="C16" s="64">
        <v>262</v>
      </c>
      <c r="D16" s="64">
        <v>695</v>
      </c>
      <c r="E16" s="64">
        <v>584</v>
      </c>
      <c r="F16" s="64">
        <v>1</v>
      </c>
      <c r="G16" s="64"/>
      <c r="H16" s="82">
        <f t="shared" si="0"/>
        <v>-415</v>
      </c>
      <c r="I16" s="82">
        <f t="shared" si="1"/>
        <v>-322</v>
      </c>
      <c r="J16" s="79">
        <v>47912</v>
      </c>
      <c r="K16" s="65">
        <v>46708</v>
      </c>
      <c r="L16" s="8"/>
      <c r="M16" s="75"/>
      <c r="N16" s="72"/>
      <c r="O16" s="72"/>
      <c r="P16" s="72"/>
      <c r="Q16" s="72"/>
    </row>
    <row r="17" spans="1:17" ht="18" customHeight="1">
      <c r="A17" s="42" t="s">
        <v>21</v>
      </c>
      <c r="B17" s="64">
        <v>138</v>
      </c>
      <c r="C17" s="64">
        <v>107</v>
      </c>
      <c r="D17" s="64">
        <v>239</v>
      </c>
      <c r="E17" s="64">
        <v>239</v>
      </c>
      <c r="F17" s="64"/>
      <c r="G17" s="64"/>
      <c r="H17" s="82">
        <f t="shared" si="0"/>
        <v>-101</v>
      </c>
      <c r="I17" s="82">
        <f t="shared" si="1"/>
        <v>-132</v>
      </c>
      <c r="J17" s="79">
        <v>16435</v>
      </c>
      <c r="K17" s="65">
        <v>16073</v>
      </c>
      <c r="L17" s="8"/>
      <c r="M17" s="73"/>
      <c r="N17" s="74"/>
      <c r="O17" s="74"/>
      <c r="P17" s="74"/>
      <c r="Q17" s="74"/>
    </row>
    <row r="18" spans="1:17" ht="18" customHeight="1">
      <c r="A18" s="42" t="s">
        <v>22</v>
      </c>
      <c r="B18" s="64">
        <v>228</v>
      </c>
      <c r="C18" s="64">
        <v>197</v>
      </c>
      <c r="D18" s="64">
        <v>530</v>
      </c>
      <c r="E18" s="64">
        <v>444</v>
      </c>
      <c r="F18" s="64">
        <v>2</v>
      </c>
      <c r="G18" s="64"/>
      <c r="H18" s="82">
        <f t="shared" si="0"/>
        <v>-302</v>
      </c>
      <c r="I18" s="82">
        <f t="shared" si="1"/>
        <v>-247</v>
      </c>
      <c r="J18" s="79">
        <v>42221</v>
      </c>
      <c r="K18" s="65">
        <v>41623</v>
      </c>
      <c r="L18" s="8"/>
      <c r="M18" s="75"/>
      <c r="N18" s="72"/>
      <c r="O18" s="72"/>
      <c r="P18" s="72"/>
      <c r="Q18" s="72"/>
    </row>
    <row r="19" spans="1:17" ht="18" customHeight="1">
      <c r="A19" s="42" t="s">
        <v>23</v>
      </c>
      <c r="B19" s="64">
        <v>178</v>
      </c>
      <c r="C19" s="64">
        <v>142</v>
      </c>
      <c r="D19" s="64">
        <v>270</v>
      </c>
      <c r="E19" s="64">
        <v>237</v>
      </c>
      <c r="F19" s="64">
        <v>1</v>
      </c>
      <c r="G19" s="64">
        <v>2</v>
      </c>
      <c r="H19" s="82">
        <f t="shared" si="0"/>
        <v>-92</v>
      </c>
      <c r="I19" s="82">
        <f t="shared" si="1"/>
        <v>-95</v>
      </c>
      <c r="J19" s="79">
        <v>24461</v>
      </c>
      <c r="K19" s="65">
        <v>24430</v>
      </c>
      <c r="L19" s="8"/>
      <c r="M19" s="73"/>
      <c r="N19" s="74"/>
      <c r="O19" s="74"/>
      <c r="P19" s="74"/>
      <c r="Q19" s="74"/>
    </row>
    <row r="20" spans="1:17" ht="18" customHeight="1">
      <c r="A20" s="42" t="s">
        <v>24</v>
      </c>
      <c r="B20" s="64">
        <v>92</v>
      </c>
      <c r="C20" s="64">
        <v>87</v>
      </c>
      <c r="D20" s="64">
        <v>200</v>
      </c>
      <c r="E20" s="64">
        <v>161</v>
      </c>
      <c r="F20" s="64">
        <v>1</v>
      </c>
      <c r="G20" s="64"/>
      <c r="H20" s="82">
        <f t="shared" si="0"/>
        <v>-108</v>
      </c>
      <c r="I20" s="82">
        <f t="shared" si="1"/>
        <v>-74</v>
      </c>
      <c r="J20" s="79">
        <v>12186</v>
      </c>
      <c r="K20" s="65">
        <v>11909</v>
      </c>
      <c r="L20" s="8"/>
      <c r="M20" s="73"/>
      <c r="N20" s="74"/>
      <c r="O20" s="74"/>
      <c r="P20" s="74"/>
      <c r="Q20" s="74"/>
    </row>
    <row r="21" spans="1:17" ht="18" customHeight="1">
      <c r="A21" s="42" t="s">
        <v>25</v>
      </c>
      <c r="B21" s="64">
        <v>59</v>
      </c>
      <c r="C21" s="64">
        <v>35</v>
      </c>
      <c r="D21" s="64">
        <v>165</v>
      </c>
      <c r="E21" s="64">
        <v>152</v>
      </c>
      <c r="F21" s="64">
        <v>1</v>
      </c>
      <c r="G21" s="64"/>
      <c r="H21" s="82">
        <f t="shared" si="0"/>
        <v>-106</v>
      </c>
      <c r="I21" s="82">
        <f t="shared" si="1"/>
        <v>-117</v>
      </c>
      <c r="J21" s="79">
        <v>10348</v>
      </c>
      <c r="K21" s="65">
        <v>10035</v>
      </c>
      <c r="L21" s="8"/>
      <c r="M21" s="75"/>
      <c r="N21" s="72"/>
      <c r="O21" s="72"/>
      <c r="P21" s="72"/>
      <c r="Q21" s="72"/>
    </row>
    <row r="22" spans="1:17" ht="18" customHeight="1">
      <c r="A22" s="42" t="s">
        <v>26</v>
      </c>
      <c r="B22" s="64">
        <v>88</v>
      </c>
      <c r="C22" s="64">
        <v>82</v>
      </c>
      <c r="D22" s="64">
        <v>237</v>
      </c>
      <c r="E22" s="64">
        <v>159</v>
      </c>
      <c r="F22" s="64">
        <v>1</v>
      </c>
      <c r="G22" s="64"/>
      <c r="H22" s="82">
        <f t="shared" si="0"/>
        <v>-149</v>
      </c>
      <c r="I22" s="82">
        <f t="shared" si="1"/>
        <v>-77</v>
      </c>
      <c r="J22" s="79">
        <v>16643</v>
      </c>
      <c r="K22" s="65">
        <v>16237</v>
      </c>
      <c r="L22" s="8"/>
      <c r="M22" s="75"/>
      <c r="N22" s="72"/>
      <c r="O22" s="72"/>
      <c r="P22" s="72"/>
      <c r="Q22" s="72"/>
    </row>
    <row r="23" spans="1:17" ht="18" customHeight="1">
      <c r="A23" s="42" t="s">
        <v>27</v>
      </c>
      <c r="B23" s="64">
        <v>151</v>
      </c>
      <c r="C23" s="64">
        <v>150</v>
      </c>
      <c r="D23" s="64">
        <v>386</v>
      </c>
      <c r="E23" s="64">
        <v>258</v>
      </c>
      <c r="F23" s="64"/>
      <c r="G23" s="64">
        <v>1</v>
      </c>
      <c r="H23" s="82">
        <f t="shared" si="0"/>
        <v>-235</v>
      </c>
      <c r="I23" s="82">
        <f t="shared" si="1"/>
        <v>-108</v>
      </c>
      <c r="J23" s="79">
        <v>24514</v>
      </c>
      <c r="K23" s="65">
        <v>24103</v>
      </c>
      <c r="L23" s="8"/>
      <c r="M23" s="75"/>
      <c r="N23" s="72"/>
      <c r="O23" s="72"/>
      <c r="P23" s="72"/>
      <c r="Q23" s="72"/>
    </row>
    <row r="24" spans="1:17" ht="18" customHeight="1">
      <c r="A24" s="42" t="s">
        <v>28</v>
      </c>
      <c r="B24" s="64">
        <v>204</v>
      </c>
      <c r="C24" s="64">
        <v>188</v>
      </c>
      <c r="D24" s="64">
        <v>313</v>
      </c>
      <c r="E24" s="64">
        <v>293</v>
      </c>
      <c r="F24" s="64">
        <v>1</v>
      </c>
      <c r="G24" s="64">
        <v>1</v>
      </c>
      <c r="H24" s="82">
        <f t="shared" si="0"/>
        <v>-109</v>
      </c>
      <c r="I24" s="82">
        <f t="shared" si="1"/>
        <v>-105</v>
      </c>
      <c r="J24" s="79">
        <v>23180</v>
      </c>
      <c r="K24" s="65">
        <v>22661</v>
      </c>
      <c r="L24" s="8"/>
      <c r="M24" s="73"/>
      <c r="N24" s="74"/>
      <c r="O24" s="74"/>
      <c r="P24" s="74"/>
      <c r="Q24" s="74"/>
    </row>
    <row r="25" spans="1:17" ht="18" customHeight="1">
      <c r="A25" s="42" t="s">
        <v>29</v>
      </c>
      <c r="B25" s="64">
        <v>79</v>
      </c>
      <c r="C25" s="64">
        <v>75</v>
      </c>
      <c r="D25" s="64">
        <v>130</v>
      </c>
      <c r="E25" s="64">
        <v>141</v>
      </c>
      <c r="F25" s="64">
        <v>2</v>
      </c>
      <c r="G25" s="64"/>
      <c r="H25" s="82">
        <f t="shared" si="0"/>
        <v>-51</v>
      </c>
      <c r="I25" s="82">
        <f t="shared" si="1"/>
        <v>-66</v>
      </c>
      <c r="J25" s="79">
        <v>10986</v>
      </c>
      <c r="K25" s="65">
        <v>10848</v>
      </c>
      <c r="L25" s="8"/>
      <c r="M25" s="73"/>
      <c r="N25" s="74"/>
      <c r="O25" s="74"/>
      <c r="P25" s="74"/>
      <c r="Q25" s="74"/>
    </row>
    <row r="26" spans="1:17" ht="18" customHeight="1">
      <c r="A26" s="42" t="s">
        <v>30</v>
      </c>
      <c r="B26" s="64">
        <v>1807</v>
      </c>
      <c r="C26" s="64">
        <v>1588</v>
      </c>
      <c r="D26" s="64">
        <v>2691</v>
      </c>
      <c r="E26" s="64">
        <v>2185</v>
      </c>
      <c r="F26" s="64">
        <v>9</v>
      </c>
      <c r="G26" s="64">
        <v>8</v>
      </c>
      <c r="H26" s="82">
        <f t="shared" si="0"/>
        <v>-884</v>
      </c>
      <c r="I26" s="82">
        <f t="shared" si="1"/>
        <v>-597</v>
      </c>
      <c r="J26" s="79">
        <v>259262</v>
      </c>
      <c r="K26" s="65">
        <v>258437</v>
      </c>
      <c r="L26" s="8"/>
      <c r="M26" s="75"/>
      <c r="N26" s="72"/>
      <c r="O26" s="72"/>
      <c r="P26" s="72"/>
      <c r="Q26" s="72"/>
    </row>
    <row r="27" spans="1:17" ht="18" customHeight="1">
      <c r="A27" s="42" t="s">
        <v>31</v>
      </c>
      <c r="B27" s="64">
        <v>429</v>
      </c>
      <c r="C27" s="64">
        <v>393</v>
      </c>
      <c r="D27" s="64">
        <v>628</v>
      </c>
      <c r="E27" s="64">
        <v>550</v>
      </c>
      <c r="F27" s="64">
        <v>3</v>
      </c>
      <c r="G27" s="64">
        <v>3</v>
      </c>
      <c r="H27" s="82">
        <f t="shared" si="0"/>
        <v>-199</v>
      </c>
      <c r="I27" s="82">
        <f t="shared" si="1"/>
        <v>-157</v>
      </c>
      <c r="J27" s="79">
        <v>72423</v>
      </c>
      <c r="K27" s="65">
        <v>71279</v>
      </c>
      <c r="L27" s="8"/>
      <c r="M27" s="75"/>
      <c r="N27" s="72"/>
      <c r="O27" s="72"/>
      <c r="P27" s="72"/>
      <c r="Q27" s="72"/>
    </row>
    <row r="28" spans="1:17" ht="18" customHeight="1">
      <c r="A28" s="42" t="s">
        <v>32</v>
      </c>
      <c r="B28" s="64">
        <v>121</v>
      </c>
      <c r="C28" s="64">
        <v>111</v>
      </c>
      <c r="D28" s="64">
        <v>368</v>
      </c>
      <c r="E28" s="64">
        <v>297</v>
      </c>
      <c r="F28" s="64">
        <v>2</v>
      </c>
      <c r="G28" s="64"/>
      <c r="H28" s="82">
        <f t="shared" si="0"/>
        <v>-247</v>
      </c>
      <c r="I28" s="82">
        <f t="shared" si="1"/>
        <v>-186</v>
      </c>
      <c r="J28" s="79">
        <v>26339</v>
      </c>
      <c r="K28" s="65">
        <v>25786</v>
      </c>
      <c r="L28" s="8"/>
      <c r="M28" s="75"/>
      <c r="N28" s="72"/>
      <c r="O28" s="72"/>
      <c r="P28" s="72"/>
      <c r="Q28" s="72"/>
    </row>
    <row r="29" spans="1:17" ht="18" customHeight="1">
      <c r="A29" s="42" t="s">
        <v>33</v>
      </c>
      <c r="B29" s="64">
        <v>305</v>
      </c>
      <c r="C29" s="64">
        <v>312</v>
      </c>
      <c r="D29" s="64">
        <v>302</v>
      </c>
      <c r="E29" s="64">
        <v>271</v>
      </c>
      <c r="F29" s="64"/>
      <c r="G29" s="64">
        <v>1</v>
      </c>
      <c r="H29" s="82">
        <f t="shared" si="0"/>
        <v>3</v>
      </c>
      <c r="I29" s="82">
        <f t="shared" si="1"/>
        <v>41</v>
      </c>
      <c r="J29" s="79">
        <v>42825</v>
      </c>
      <c r="K29" s="65">
        <v>42381</v>
      </c>
      <c r="L29" s="8"/>
      <c r="M29" s="75"/>
      <c r="N29" s="72"/>
      <c r="O29" s="72"/>
      <c r="P29" s="72"/>
      <c r="Q29" s="72"/>
    </row>
    <row r="30" spans="1:17" ht="18" customHeight="1">
      <c r="A30" s="42" t="s">
        <v>34</v>
      </c>
      <c r="B30" s="64">
        <v>679</v>
      </c>
      <c r="C30" s="64">
        <v>621</v>
      </c>
      <c r="D30" s="64">
        <v>1215</v>
      </c>
      <c r="E30" s="64">
        <v>1033</v>
      </c>
      <c r="F30" s="64">
        <v>3</v>
      </c>
      <c r="G30" s="64">
        <v>1</v>
      </c>
      <c r="H30" s="82">
        <f t="shared" si="0"/>
        <v>-536</v>
      </c>
      <c r="I30" s="82">
        <f t="shared" si="1"/>
        <v>-412</v>
      </c>
      <c r="J30" s="79">
        <v>112264</v>
      </c>
      <c r="K30" s="65">
        <v>110606</v>
      </c>
      <c r="L30" s="8"/>
      <c r="M30" s="75"/>
      <c r="N30" s="72"/>
      <c r="O30" s="72"/>
      <c r="P30" s="72"/>
      <c r="Q30" s="72"/>
    </row>
    <row r="31" spans="1:10" ht="32.25" customHeight="1">
      <c r="A31" s="87" t="s">
        <v>133</v>
      </c>
      <c r="B31" s="87"/>
      <c r="C31" s="88"/>
      <c r="D31" s="39"/>
      <c r="F31" s="39"/>
      <c r="G31" s="39"/>
      <c r="H31" s="5"/>
      <c r="I31" s="3"/>
      <c r="J31" s="3"/>
    </row>
    <row r="32" spans="1:11" ht="18">
      <c r="A32" s="91" t="s">
        <v>142</v>
      </c>
      <c r="B32" s="91"/>
      <c r="C32" s="91"/>
      <c r="D32" s="5"/>
      <c r="E32" s="5"/>
      <c r="F32" s="5"/>
      <c r="G32" s="5"/>
      <c r="H32" s="5"/>
      <c r="I32" s="3"/>
      <c r="J32" s="3"/>
      <c r="K32" s="3"/>
    </row>
    <row r="33" spans="1:8" ht="18">
      <c r="A33" s="3"/>
      <c r="B33" s="3"/>
      <c r="C33" s="5"/>
      <c r="D33" s="5"/>
      <c r="E33" s="5"/>
      <c r="F33" s="5"/>
      <c r="G33" s="5"/>
      <c r="H33" s="5"/>
    </row>
    <row r="34" spans="1:8" ht="18">
      <c r="A34" s="3"/>
      <c r="B34" s="3"/>
      <c r="C34" s="5"/>
      <c r="D34" s="5"/>
      <c r="E34" s="5"/>
      <c r="F34" s="5"/>
      <c r="G34" s="5"/>
      <c r="H34" s="5"/>
    </row>
    <row r="35" spans="1:7" ht="18">
      <c r="A35" s="3"/>
      <c r="B35" s="3"/>
      <c r="C35" s="3"/>
      <c r="D35" s="3"/>
      <c r="E35" s="3"/>
      <c r="F35" s="3"/>
      <c r="G35" s="3"/>
    </row>
    <row r="36" spans="1:7" ht="18">
      <c r="A36" s="3"/>
      <c r="B36" s="3"/>
      <c r="C36" s="3"/>
      <c r="D36" s="3"/>
      <c r="E36" s="3"/>
      <c r="F36" s="3"/>
      <c r="G36" s="3"/>
    </row>
    <row r="37" spans="1:7" ht="18">
      <c r="A37" s="3"/>
      <c r="B37" s="3"/>
      <c r="C37" s="3"/>
      <c r="D37" s="3"/>
      <c r="E37" s="3"/>
      <c r="F37" s="3"/>
      <c r="G37" s="3"/>
    </row>
    <row r="38" spans="1:7" ht="18">
      <c r="A38" s="3"/>
      <c r="B38" s="3"/>
      <c r="C38" s="3"/>
      <c r="D38" s="3"/>
      <c r="E38" s="3"/>
      <c r="F38" s="3"/>
      <c r="G38" s="3"/>
    </row>
  </sheetData>
  <sheetProtection/>
  <mergeCells count="9">
    <mergeCell ref="A32:C32"/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6" zoomScaleSheetLayoutView="6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0" sqref="L30"/>
    </sheetView>
  </sheetViews>
  <sheetFormatPr defaultColWidth="9.00390625" defaultRowHeight="12.75" outlineLevelCol="1"/>
  <cols>
    <col min="1" max="1" width="70.125" style="2" customWidth="1"/>
    <col min="2" max="2" width="10.25390625" style="2" customWidth="1" outlineLevel="1"/>
    <col min="3" max="3" width="10.875" style="2" customWidth="1" outlineLevel="1"/>
    <col min="4" max="4" width="9.375" style="2" customWidth="1" outlineLevel="1"/>
    <col min="5" max="5" width="9.875" style="2" customWidth="1" outlineLevel="1"/>
    <col min="6" max="6" width="8.25390625" style="2" customWidth="1" outlineLevel="1"/>
    <col min="7" max="7" width="9.375" style="2" customWidth="1" outlineLevel="1"/>
    <col min="8" max="8" width="12.00390625" style="2" customWidth="1" outlineLevel="1"/>
    <col min="9" max="9" width="8.375" style="2" customWidth="1" outlineLevel="1"/>
    <col min="10" max="10" width="7.375" style="38" customWidth="1" outlineLevel="1"/>
    <col min="11" max="11" width="9.375" style="38" customWidth="1" outlineLevel="1"/>
    <col min="12" max="12" width="10.875" style="38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8.7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.75">
      <c r="A2" s="95" t="s">
        <v>147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8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" customHeight="1">
      <c r="A5" s="93" t="s">
        <v>1</v>
      </c>
      <c r="B5" s="102" t="s">
        <v>52</v>
      </c>
      <c r="C5" s="102"/>
      <c r="D5" s="102"/>
      <c r="E5" s="102" t="s">
        <v>53</v>
      </c>
      <c r="F5" s="102"/>
      <c r="G5" s="102"/>
      <c r="H5" s="102" t="s">
        <v>11</v>
      </c>
      <c r="I5" s="102"/>
      <c r="J5" s="102" t="s">
        <v>54</v>
      </c>
      <c r="K5" s="102"/>
      <c r="L5" s="102"/>
    </row>
    <row r="6" spans="1:12" ht="32.25" customHeight="1">
      <c r="A6" s="93"/>
      <c r="B6" s="99" t="s">
        <v>62</v>
      </c>
      <c r="C6" s="99"/>
      <c r="D6" s="99"/>
      <c r="E6" s="99" t="s">
        <v>62</v>
      </c>
      <c r="F6" s="99"/>
      <c r="G6" s="99"/>
      <c r="H6" s="99" t="s">
        <v>129</v>
      </c>
      <c r="I6" s="99"/>
      <c r="J6" s="99" t="s">
        <v>128</v>
      </c>
      <c r="K6" s="99"/>
      <c r="L6" s="99"/>
    </row>
    <row r="7" spans="1:12" ht="18.75" customHeight="1">
      <c r="A7" s="101"/>
      <c r="B7" s="40">
        <v>2021</v>
      </c>
      <c r="C7" s="40">
        <v>2022</v>
      </c>
      <c r="D7" s="40" t="s">
        <v>12</v>
      </c>
      <c r="E7" s="40">
        <v>2021</v>
      </c>
      <c r="F7" s="40">
        <v>2022</v>
      </c>
      <c r="G7" s="40" t="s">
        <v>12</v>
      </c>
      <c r="H7" s="40">
        <v>2021</v>
      </c>
      <c r="I7" s="40">
        <v>2022</v>
      </c>
      <c r="J7" s="40">
        <v>2021</v>
      </c>
      <c r="K7" s="40">
        <v>2022</v>
      </c>
      <c r="L7" s="40" t="s">
        <v>12</v>
      </c>
    </row>
    <row r="8" spans="1:15" ht="18" customHeight="1">
      <c r="A8" s="44" t="s">
        <v>15</v>
      </c>
      <c r="B8" s="43">
        <f>'родив.,умерш. абс.цифры'!B8*1000/'родив.,умерш. абс.цифры'!J8</f>
        <v>6.679039811207119</v>
      </c>
      <c r="C8" s="43">
        <f>'родив.,умерш. абс.цифры'!C8*1000/'родив.,умерш. абс.цифры'!K8</f>
        <v>6.028797339562924</v>
      </c>
      <c r="D8" s="43">
        <f aca="true" t="shared" si="0" ref="D8:D30">ROUND(C8/B8*100-100,2)</f>
        <v>-9.74</v>
      </c>
      <c r="E8" s="43">
        <f>'родив.,умерш. абс.цифры'!D8*1000/'родив.,умерш. абс.цифры'!J8</f>
        <v>11.492274978797674</v>
      </c>
      <c r="F8" s="43">
        <f>'родив.,умерш. абс.цифры'!E8*1000/'родив.,умерш. абс.цифры'!K8</f>
        <v>9.827288148882918</v>
      </c>
      <c r="G8" s="43">
        <f aca="true" t="shared" si="1" ref="G8:G30">ROUND(F8/E8*100-100,2)</f>
        <v>-14.49</v>
      </c>
      <c r="H8" s="51">
        <f>B8-E8</f>
        <v>-4.813235167590555</v>
      </c>
      <c r="I8" s="51">
        <f>C8-F8</f>
        <v>-3.7984908093199934</v>
      </c>
      <c r="J8" s="66">
        <f>'родив.,умерш. абс.цифры'!F8*1000/'родив.,умерш. абс.цифры'!B8</f>
        <v>5.704821494295179</v>
      </c>
      <c r="K8" s="66">
        <v>3.6</v>
      </c>
      <c r="L8" s="43">
        <f>K8/J8*100-100</f>
        <v>-36.89548387096775</v>
      </c>
      <c r="M8" s="28"/>
      <c r="N8" s="2"/>
      <c r="O8" s="14"/>
    </row>
    <row r="9" spans="1:15" ht="18" customHeight="1">
      <c r="A9" s="44" t="s">
        <v>51</v>
      </c>
      <c r="B9" s="43">
        <f>'родив.,умерш. абс.цифры'!B9*1000/'родив.,умерш. абс.цифры'!J9</f>
        <v>6.344651781902202</v>
      </c>
      <c r="C9" s="43">
        <f>'родив.,умерш. абс.цифры'!C9*1000/'родив.,умерш. абс.цифры'!K9</f>
        <v>5.873228356447704</v>
      </c>
      <c r="D9" s="43">
        <f t="shared" si="0"/>
        <v>-7.43</v>
      </c>
      <c r="E9" s="43">
        <f>'родив.,умерш. абс.цифры'!D9*1000/'родив.,умерш. абс.цифры'!J9</f>
        <v>10.628312027525931</v>
      </c>
      <c r="F9" s="43">
        <f>'родив.,умерш. абс.цифры'!E9*1000/'родив.,умерш. абс.цифры'!K9</f>
        <v>9.01365291647105</v>
      </c>
      <c r="G9" s="43">
        <f t="shared" si="1"/>
        <v>-15.19</v>
      </c>
      <c r="H9" s="51">
        <f aca="true" t="shared" si="2" ref="H9:H30">B9-E9</f>
        <v>-4.283660245623729</v>
      </c>
      <c r="I9" s="51">
        <f aca="true" t="shared" si="3" ref="I9:I30">C9-F9</f>
        <v>-3.1404245600233462</v>
      </c>
      <c r="J9" s="66">
        <f>'родив.,умерш. абс.цифры'!F9*1000/'родив.,умерш. абс.цифры'!B9</f>
        <v>5.1954477981197424</v>
      </c>
      <c r="K9" s="66">
        <f>'родив.,умерш. абс.цифры'!G9*1000/'родив.,умерш. абс.цифры'!C9</f>
        <v>3.780718336483932</v>
      </c>
      <c r="L9" s="43">
        <f aca="true" t="shared" si="4" ref="L9:L30">K9/J9*100-100</f>
        <v>-27.230173733009266</v>
      </c>
      <c r="M9" s="29"/>
      <c r="N9" s="2"/>
      <c r="O9" s="14"/>
    </row>
    <row r="10" spans="1:15" ht="18" customHeight="1">
      <c r="A10" s="44" t="s">
        <v>57</v>
      </c>
      <c r="B10" s="43">
        <f>'родив.,умерш. абс.цифры'!B10*1000/'родив.,умерш. абс.цифры'!J10</f>
        <v>7.885881326550267</v>
      </c>
      <c r="C10" s="43">
        <f>'родив.,умерш. абс.цифры'!C10*1000/'родив.,умерш. абс.цифры'!K10</f>
        <v>6.595795108359491</v>
      </c>
      <c r="D10" s="43">
        <f t="shared" si="0"/>
        <v>-16.36</v>
      </c>
      <c r="E10" s="43">
        <f>'родив.,умерш. абс.цифры'!D10*1000/'родив.,умерш. абс.цифры'!J10</f>
        <v>14.610408003716335</v>
      </c>
      <c r="F10" s="43">
        <f>'родив.,умерш. абс.цифры'!E10*1000/'родив.,умерш. абс.цифры'!K10</f>
        <v>12.792720924451844</v>
      </c>
      <c r="G10" s="43">
        <f t="shared" si="1"/>
        <v>-12.44</v>
      </c>
      <c r="H10" s="51">
        <f t="shared" si="2"/>
        <v>-6.724526677166068</v>
      </c>
      <c r="I10" s="51">
        <f t="shared" si="3"/>
        <v>-6.196925816092353</v>
      </c>
      <c r="J10" s="66">
        <f>'родив.,умерш. абс.цифры'!F10*1000/'родив.,умерш. абс.цифры'!B10</f>
        <v>7.183908045977011</v>
      </c>
      <c r="K10" s="66">
        <f>'родив.,умерш. абс.цифры'!G10*1000/'родив.,умерш. абс.цифры'!C10</f>
        <v>4.382120946538125</v>
      </c>
      <c r="L10" s="43">
        <f t="shared" si="4"/>
        <v>-39.0008764241893</v>
      </c>
      <c r="M10" s="29"/>
      <c r="N10" s="2"/>
      <c r="O10" s="14"/>
    </row>
    <row r="11" spans="1:15" ht="18" customHeight="1">
      <c r="A11" s="42" t="s">
        <v>58</v>
      </c>
      <c r="B11" s="43">
        <f>'родив.,умерш. абс.цифры'!B11*1000/'родив.,умерш. абс.цифры'!J11</f>
        <v>6.022495793109556</v>
      </c>
      <c r="C11" s="43">
        <f>'родив.,умерш. абс.цифры'!C11*1000/'родив.,умерш. абс.цифры'!K11</f>
        <v>4.959422903516682</v>
      </c>
      <c r="D11" s="43">
        <f t="shared" si="0"/>
        <v>-17.65</v>
      </c>
      <c r="E11" s="43">
        <f>'родив.,умерш. абс.цифры'!D11*1000/'родив.,умерш. абс.цифры'!J11</f>
        <v>11.690727127800903</v>
      </c>
      <c r="F11" s="43">
        <f>'родив.,умерш. абс.цифры'!E11*1000/'родив.,умерш. абс.цифры'!K11</f>
        <v>12.623985572587918</v>
      </c>
      <c r="G11" s="43">
        <f t="shared" si="1"/>
        <v>7.98</v>
      </c>
      <c r="H11" s="51">
        <f t="shared" si="2"/>
        <v>-5.668231334691347</v>
      </c>
      <c r="I11" s="51">
        <f t="shared" si="3"/>
        <v>-7.664562669071236</v>
      </c>
      <c r="J11" s="66"/>
      <c r="K11" s="66"/>
      <c r="L11" s="43"/>
      <c r="M11" s="29"/>
      <c r="N11" s="2"/>
      <c r="O11" s="14"/>
    </row>
    <row r="12" spans="1:15" ht="18" customHeight="1">
      <c r="A12" s="44" t="s">
        <v>16</v>
      </c>
      <c r="B12" s="43">
        <f>'родив.,умерш. абс.цифры'!B12*1000/'родив.,умерш. абс.цифры'!J12</f>
        <v>10.753323485967504</v>
      </c>
      <c r="C12" s="43">
        <f>'родив.,умерш. абс.цифры'!C12*1000/'родив.,умерш. абс.цифры'!K12</f>
        <v>9.892139920147786</v>
      </c>
      <c r="D12" s="43">
        <f t="shared" si="0"/>
        <v>-8.01</v>
      </c>
      <c r="E12" s="43">
        <f>'родив.,умерш. абс.цифры'!D12*1000/'родив.,умерш. абс.цифры'!J12</f>
        <v>14.65288035450517</v>
      </c>
      <c r="F12" s="43">
        <f>'родив.,умерш. абс.цифры'!E12*1000/'родив.,умерш. абс.цифры'!K12</f>
        <v>11.858649663309695</v>
      </c>
      <c r="G12" s="43">
        <f t="shared" si="1"/>
        <v>-19.07</v>
      </c>
      <c r="H12" s="51">
        <f t="shared" si="2"/>
        <v>-3.8995568685376654</v>
      </c>
      <c r="I12" s="51">
        <f t="shared" si="3"/>
        <v>-1.9665097431619092</v>
      </c>
      <c r="J12" s="66"/>
      <c r="K12" s="66"/>
      <c r="L12" s="43"/>
      <c r="M12" s="30"/>
      <c r="N12" s="2"/>
      <c r="O12" s="14"/>
    </row>
    <row r="13" spans="1:15" ht="18" customHeight="1">
      <c r="A13" s="44" t="s">
        <v>17</v>
      </c>
      <c r="B13" s="43">
        <f>'родив.,умерш. абс.цифры'!B13*1000/'родив.,умерш. абс.цифры'!J13</f>
        <v>5.742767363744718</v>
      </c>
      <c r="C13" s="43">
        <f>'родив.,умерш. абс.цифры'!C13*1000/'родив.,умерш. абс.цифры'!K13</f>
        <v>4.987394497424093</v>
      </c>
      <c r="D13" s="43">
        <f t="shared" si="0"/>
        <v>-13.15</v>
      </c>
      <c r="E13" s="43">
        <f>'родив.,умерш. абс.цифры'!D13*1000/'родив.,умерш. абс.цифры'!J13</f>
        <v>12.189836385307183</v>
      </c>
      <c r="F13" s="43">
        <f>'родив.,умерш. абс.цифры'!E13*1000/'родив.,умерш. абс.цифры'!K13</f>
        <v>8.714238737257482</v>
      </c>
      <c r="G13" s="43">
        <f t="shared" si="1"/>
        <v>-28.51</v>
      </c>
      <c r="H13" s="51">
        <f t="shared" si="2"/>
        <v>-6.4470690215624655</v>
      </c>
      <c r="I13" s="51">
        <f t="shared" si="3"/>
        <v>-3.7268442398333885</v>
      </c>
      <c r="J13" s="66">
        <f>'родив.,умерш. абс.цифры'!F13*1000/'родив.,умерш. абс.цифры'!B13</f>
        <v>9.433962264150944</v>
      </c>
      <c r="K13" s="66"/>
      <c r="L13" s="43">
        <f t="shared" si="4"/>
        <v>-100</v>
      </c>
      <c r="M13" s="30"/>
      <c r="N13" s="2"/>
      <c r="O13" s="14"/>
    </row>
    <row r="14" spans="1:15" ht="18" customHeight="1">
      <c r="A14" s="44" t="s">
        <v>18</v>
      </c>
      <c r="B14" s="43">
        <f>'родив.,умерш. абс.цифры'!B14*1000/'родив.,умерш. абс.цифры'!J14</f>
        <v>7.829977628635347</v>
      </c>
      <c r="C14" s="43">
        <f>'родив.,умерш. абс.цифры'!C14*1000/'родив.,умерш. абс.цифры'!K14</f>
        <v>5.3314121037463975</v>
      </c>
      <c r="D14" s="43">
        <f t="shared" si="0"/>
        <v>-31.91</v>
      </c>
      <c r="E14" s="43">
        <f>'родив.,умерш. абс.цифры'!D14*1000/'родив.,умерш. абс.цифры'!J14</f>
        <v>13.282997762863534</v>
      </c>
      <c r="F14" s="43">
        <f>'родив.,умерш. абс.цифры'!E14*1000/'родив.,умерш. абс.цифры'!K14</f>
        <v>14.553314121037465</v>
      </c>
      <c r="G14" s="43">
        <f t="shared" si="1"/>
        <v>9.56</v>
      </c>
      <c r="H14" s="51">
        <f t="shared" si="2"/>
        <v>-5.453020134228187</v>
      </c>
      <c r="I14" s="51">
        <f t="shared" si="3"/>
        <v>-9.221902017291068</v>
      </c>
      <c r="J14" s="66"/>
      <c r="K14" s="66"/>
      <c r="L14" s="43"/>
      <c r="M14" s="30"/>
      <c r="N14" s="2"/>
      <c r="O14" s="14"/>
    </row>
    <row r="15" spans="1:15" ht="18" customHeight="1">
      <c r="A15" s="44" t="s">
        <v>19</v>
      </c>
      <c r="B15" s="43">
        <f>'родив.,умерш. абс.цифры'!B15*1000/'родив.,умерш. абс.цифры'!J15</f>
        <v>10.357444413171967</v>
      </c>
      <c r="C15" s="43">
        <f>'родив.,умерш. абс.цифры'!C15*1000/'родив.,умерш. абс.цифры'!K15</f>
        <v>7.686084142394822</v>
      </c>
      <c r="D15" s="43">
        <f t="shared" si="0"/>
        <v>-25.79</v>
      </c>
      <c r="E15" s="43">
        <f>'родив.,умерш. абс.цифры'!D15*1000/'родив.,умерш. абс.цифры'!J15</f>
        <v>15.817618913594146</v>
      </c>
      <c r="F15" s="43">
        <f>'родив.,умерш. абс.цифры'!E15*1000/'родив.,умерш. абс.цифры'!K15</f>
        <v>13.754045307443366</v>
      </c>
      <c r="G15" s="43">
        <f t="shared" si="1"/>
        <v>-13.05</v>
      </c>
      <c r="H15" s="51">
        <f t="shared" si="2"/>
        <v>-5.460174500422179</v>
      </c>
      <c r="I15" s="51">
        <f t="shared" si="3"/>
        <v>-6.067961165048544</v>
      </c>
      <c r="J15" s="66">
        <f>'родив.,умерш. абс.цифры'!F15*1000/'родив.,умерш. абс.цифры'!B15</f>
        <v>16.304347826086957</v>
      </c>
      <c r="K15" s="66">
        <f>'родив.,умерш. абс.цифры'!G15*1000/'родив.,умерш. абс.цифры'!C15</f>
        <v>15.037593984962406</v>
      </c>
      <c r="L15" s="43">
        <f t="shared" si="4"/>
        <v>-7.769423558897245</v>
      </c>
      <c r="M15" s="30"/>
      <c r="N15" s="2"/>
      <c r="O15" s="14"/>
    </row>
    <row r="16" spans="1:15" ht="18" customHeight="1">
      <c r="A16" s="44" t="s">
        <v>20</v>
      </c>
      <c r="B16" s="43">
        <f>'родив.,умерш. абс.цифры'!B16*1000/'родив.,умерш. абс.цифры'!J16</f>
        <v>5.8440474202704955</v>
      </c>
      <c r="C16" s="43">
        <f>'родив.,умерш. абс.цифры'!C16*1000/'родив.,умерш. абс.цифры'!K16</f>
        <v>5.609317461676801</v>
      </c>
      <c r="D16" s="43">
        <f t="shared" si="0"/>
        <v>-4.02</v>
      </c>
      <c r="E16" s="43">
        <f>'родив.,умерш. абс.цифры'!D16*1000/'родив.,умерш. абс.цифры'!J16</f>
        <v>14.505760561028552</v>
      </c>
      <c r="F16" s="43">
        <f>'родив.,умерш. абс.цифры'!E16*1000/'родив.,умерш. абс.цифры'!K16</f>
        <v>12.503211441294853</v>
      </c>
      <c r="G16" s="43">
        <f t="shared" si="1"/>
        <v>-13.81</v>
      </c>
      <c r="H16" s="51">
        <f t="shared" si="2"/>
        <v>-8.661713140758057</v>
      </c>
      <c r="I16" s="51">
        <f t="shared" si="3"/>
        <v>-6.893893979618053</v>
      </c>
      <c r="J16" s="66">
        <f>'родив.,умерш. абс.цифры'!F16*1000/'родив.,умерш. абс.цифры'!B16</f>
        <v>3.5714285714285716</v>
      </c>
      <c r="K16" s="66"/>
      <c r="L16" s="43">
        <f t="shared" si="4"/>
        <v>-100</v>
      </c>
      <c r="M16" s="30"/>
      <c r="N16" s="2"/>
      <c r="O16" s="14"/>
    </row>
    <row r="17" spans="1:15" ht="18" customHeight="1">
      <c r="A17" s="44" t="s">
        <v>21</v>
      </c>
      <c r="B17" s="43">
        <f>'родив.,умерш. абс.цифры'!B17*1000/'родив.,умерш. абс.цифры'!J17</f>
        <v>8.39671432917554</v>
      </c>
      <c r="C17" s="43">
        <f>'родив.,умерш. абс.цифры'!C17*1000/'родив.,умерш. абс.цифры'!K17</f>
        <v>6.657126858707149</v>
      </c>
      <c r="D17" s="43">
        <f t="shared" si="0"/>
        <v>-20.72</v>
      </c>
      <c r="E17" s="43">
        <f>'родив.,умерш. абс.цифры'!D17*1000/'родив.,умерш. абс.цифры'!J17</f>
        <v>14.542135686035898</v>
      </c>
      <c r="F17" s="43">
        <f>'родив.,умерш. абс.цифры'!E17*1000/'родив.,умерш. абс.цифры'!K17</f>
        <v>14.869657189074847</v>
      </c>
      <c r="G17" s="43">
        <f t="shared" si="1"/>
        <v>2.25</v>
      </c>
      <c r="H17" s="51">
        <f t="shared" si="2"/>
        <v>-6.145421356860359</v>
      </c>
      <c r="I17" s="51">
        <f t="shared" si="3"/>
        <v>-8.212530330367699</v>
      </c>
      <c r="J17" s="66"/>
      <c r="K17" s="66"/>
      <c r="L17" s="43"/>
      <c r="M17" s="30"/>
      <c r="N17" s="2"/>
      <c r="O17" s="14"/>
    </row>
    <row r="18" spans="1:15" ht="18" customHeight="1">
      <c r="A18" s="44" t="s">
        <v>22</v>
      </c>
      <c r="B18" s="43">
        <f>'родив.,умерш. абс.цифры'!B18*1000/'родив.,умерш. абс.цифры'!J18</f>
        <v>5.400156320314536</v>
      </c>
      <c r="C18" s="43">
        <f>'родив.,умерш. абс.цифры'!C18*1000/'родив.,умерш. абс.цифры'!K18</f>
        <v>4.732960142229056</v>
      </c>
      <c r="D18" s="43">
        <f t="shared" si="0"/>
        <v>-12.36</v>
      </c>
      <c r="E18" s="43">
        <f>'родив.,умерш. абс.цифры'!D18*1000/'родив.,умерш. абс.цифры'!J18</f>
        <v>12.552994955117121</v>
      </c>
      <c r="F18" s="43">
        <f>'родив.,умерш. абс.цифры'!E18*1000/'родив.,умерш. абс.цифры'!K18</f>
        <v>10.667179203805588</v>
      </c>
      <c r="G18" s="43">
        <f t="shared" si="1"/>
        <v>-15.02</v>
      </c>
      <c r="H18" s="51">
        <f t="shared" si="2"/>
        <v>-7.152838634802586</v>
      </c>
      <c r="I18" s="51">
        <f t="shared" si="3"/>
        <v>-5.934219061576532</v>
      </c>
      <c r="J18" s="66">
        <f>'родив.,умерш. абс.цифры'!F18*1000/'родив.,умерш. абс.цифры'!B18</f>
        <v>8.771929824561404</v>
      </c>
      <c r="K18" s="66"/>
      <c r="L18" s="43">
        <f t="shared" si="4"/>
        <v>-100</v>
      </c>
      <c r="M18" s="30"/>
      <c r="N18" s="2"/>
      <c r="O18" s="14"/>
    </row>
    <row r="19" spans="1:15" ht="18" customHeight="1">
      <c r="A19" s="44" t="s">
        <v>23</v>
      </c>
      <c r="B19" s="43">
        <f>'родив.,умерш. абс.цифры'!B19*1000/'родив.,умерш. абс.цифры'!J19</f>
        <v>7.276889742855975</v>
      </c>
      <c r="C19" s="43">
        <f>'родив.,умерш. абс.цифры'!C19*1000/'родив.,умерш. абс.цифры'!K19</f>
        <v>5.812525583299222</v>
      </c>
      <c r="D19" s="43">
        <f t="shared" si="0"/>
        <v>-20.12</v>
      </c>
      <c r="E19" s="43">
        <f>'родив.,умерш. абс.цифры'!D19*1000/'родив.,умерш. абс.цифры'!J19</f>
        <v>11.037978823433221</v>
      </c>
      <c r="F19" s="43">
        <f>'родив.,умерш. абс.цифры'!E19*1000/'родив.,умерш. абс.цифры'!K19</f>
        <v>9.701187065083912</v>
      </c>
      <c r="G19" s="43">
        <f t="shared" si="1"/>
        <v>-12.11</v>
      </c>
      <c r="H19" s="51">
        <f t="shared" si="2"/>
        <v>-3.7610890805772463</v>
      </c>
      <c r="I19" s="51">
        <f t="shared" si="3"/>
        <v>-3.8886614817846903</v>
      </c>
      <c r="J19" s="66">
        <f>'родив.,умерш. абс.цифры'!F19*1000/'родив.,умерш. абс.цифры'!B19</f>
        <v>5.617977528089888</v>
      </c>
      <c r="K19" s="66">
        <f>'родив.,умерш. абс.цифры'!G19*1000/'родив.,умерш. абс.цифры'!C19</f>
        <v>14.084507042253522</v>
      </c>
      <c r="L19" s="43">
        <f t="shared" si="4"/>
        <v>150.70422535211264</v>
      </c>
      <c r="M19" s="30"/>
      <c r="N19" s="2"/>
      <c r="O19" s="14"/>
    </row>
    <row r="20" spans="1:15" ht="18" customHeight="1">
      <c r="A20" s="44" t="s">
        <v>24</v>
      </c>
      <c r="B20" s="43">
        <f>'родив.,умерш. абс.цифры'!B20*1000/'родив.,умерш. абс.цифры'!J20</f>
        <v>7.5496471360577715</v>
      </c>
      <c r="C20" s="43">
        <f>'родив.,умерш. абс.цифры'!C20*1000/'родив.,умерш. абс.цифры'!K20</f>
        <v>7.305399277857083</v>
      </c>
      <c r="D20" s="43">
        <f t="shared" si="0"/>
        <v>-3.24</v>
      </c>
      <c r="E20" s="43">
        <f>'родив.,умерш. абс.цифры'!D20*1000/'родив.,умерш. абс.цифры'!J20</f>
        <v>16.412276382734284</v>
      </c>
      <c r="F20" s="43">
        <f>'родив.,умерш. абс.цифры'!E20*1000/'родив.,умерш. абс.цифры'!K20</f>
        <v>13.519187169367704</v>
      </c>
      <c r="G20" s="43">
        <f t="shared" si="1"/>
        <v>-17.63</v>
      </c>
      <c r="H20" s="51">
        <f t="shared" si="2"/>
        <v>-8.862629246676512</v>
      </c>
      <c r="I20" s="51">
        <f t="shared" si="3"/>
        <v>-6.213787891510622</v>
      </c>
      <c r="J20" s="66"/>
      <c r="K20" s="66"/>
      <c r="L20" s="43"/>
      <c r="M20" s="30"/>
      <c r="N20" s="2"/>
      <c r="O20" s="14"/>
    </row>
    <row r="21" spans="1:15" ht="18" customHeight="1">
      <c r="A21" s="44" t="s">
        <v>25</v>
      </c>
      <c r="B21" s="43">
        <f>'родив.,умерш. абс.цифры'!B21*1000/'родив.,умерш. абс.цифры'!J21</f>
        <v>5.701584847313491</v>
      </c>
      <c r="C21" s="43">
        <f>'родив.,умерш. абс.цифры'!C21*1000/'родив.,умерш. абс.цифры'!K21</f>
        <v>3.4877927254608867</v>
      </c>
      <c r="D21" s="43">
        <f t="shared" si="0"/>
        <v>-38.83</v>
      </c>
      <c r="E21" s="43">
        <f>'родив.,умерш. абс.цифры'!D21*1000/'родив.,умерш. абс.цифры'!J21</f>
        <v>15.945110166215693</v>
      </c>
      <c r="F21" s="43">
        <f>'родив.,умерш. абс.цифры'!E21*1000/'родив.,умерш. абс.цифры'!K21</f>
        <v>15.146985550572994</v>
      </c>
      <c r="G21" s="43">
        <f t="shared" si="1"/>
        <v>-5.01</v>
      </c>
      <c r="H21" s="51">
        <f t="shared" si="2"/>
        <v>-10.243525318902202</v>
      </c>
      <c r="I21" s="51">
        <f t="shared" si="3"/>
        <v>-11.659192825112108</v>
      </c>
      <c r="J21" s="66">
        <f>'родив.,умерш. абс.цифры'!F21*1000/'родив.,умерш. абс.цифры'!B21</f>
        <v>16.949152542372882</v>
      </c>
      <c r="K21" s="66"/>
      <c r="L21" s="43">
        <f t="shared" si="4"/>
        <v>-100</v>
      </c>
      <c r="M21" s="30"/>
      <c r="N21" s="2"/>
      <c r="O21" s="14"/>
    </row>
    <row r="22" spans="1:15" ht="18" customHeight="1">
      <c r="A22" s="44" t="s">
        <v>26</v>
      </c>
      <c r="B22" s="43">
        <f>'родив.,умерш. абс.цифры'!B22*1000/'родив.,умерш. абс.цифры'!J22</f>
        <v>5.287508261731659</v>
      </c>
      <c r="C22" s="43">
        <f>'родив.,умерш. абс.цифры'!C22*1000/'родив.,умерш. абс.цифры'!K22</f>
        <v>5.05019400135493</v>
      </c>
      <c r="D22" s="43">
        <f t="shared" si="0"/>
        <v>-4.49</v>
      </c>
      <c r="E22" s="43">
        <f>'родив.,умерш. абс.цифры'!D22*1000/'родив.,умерш. абс.цифры'!J22</f>
        <v>14.240221113981855</v>
      </c>
      <c r="F22" s="43">
        <f>'родив.,умерш. абс.цифры'!E22*1000/'родив.,умерш. абс.цифры'!K22</f>
        <v>9.792449344090658</v>
      </c>
      <c r="G22" s="43">
        <f t="shared" si="1"/>
        <v>-31.23</v>
      </c>
      <c r="H22" s="51">
        <f t="shared" si="2"/>
        <v>-8.952712852250196</v>
      </c>
      <c r="I22" s="51">
        <f t="shared" si="3"/>
        <v>-4.742255342735728</v>
      </c>
      <c r="J22" s="66">
        <f>'родив.,умерш. абс.цифры'!F22*1000/'родив.,умерш. абс.цифры'!B22</f>
        <v>11.363636363636363</v>
      </c>
      <c r="K22" s="66"/>
      <c r="L22" s="43">
        <f t="shared" si="4"/>
        <v>-100</v>
      </c>
      <c r="M22" s="30"/>
      <c r="N22" s="2"/>
      <c r="O22" s="14"/>
    </row>
    <row r="23" spans="1:15" ht="18" customHeight="1">
      <c r="A23" s="44" t="s">
        <v>27</v>
      </c>
      <c r="B23" s="43">
        <f>'родив.,умерш. абс.цифры'!B23*1000/'родив.,умерш. абс.цифры'!J23</f>
        <v>6.15974545157869</v>
      </c>
      <c r="C23" s="43">
        <f>'родив.,умерш. абс.цифры'!C23*1000/'родив.,умерш. абс.цифры'!K23</f>
        <v>6.223291706426586</v>
      </c>
      <c r="D23" s="43">
        <f t="shared" si="0"/>
        <v>1.03</v>
      </c>
      <c r="E23" s="43">
        <f>'родив.,умерш. абс.цифры'!D23*1000/'родив.,умерш. абс.цифры'!J23</f>
        <v>15.746104266949498</v>
      </c>
      <c r="F23" s="43">
        <f>'родив.,умерш. абс.цифры'!E23*1000/'родив.,умерш. абс.цифры'!K23</f>
        <v>10.704061735053727</v>
      </c>
      <c r="G23" s="43">
        <f t="shared" si="1"/>
        <v>-32.02</v>
      </c>
      <c r="H23" s="51">
        <f t="shared" si="2"/>
        <v>-9.586358815370808</v>
      </c>
      <c r="I23" s="51">
        <f t="shared" si="3"/>
        <v>-4.480770028627141</v>
      </c>
      <c r="J23" s="66"/>
      <c r="K23" s="66">
        <f>'родив.,умерш. абс.цифры'!G23*1000/'родив.,умерш. абс.цифры'!C23</f>
        <v>6.666666666666667</v>
      </c>
      <c r="L23" s="43">
        <v>100</v>
      </c>
      <c r="M23" s="30"/>
      <c r="N23" s="2"/>
      <c r="O23" s="14"/>
    </row>
    <row r="24" spans="1:15" ht="18" customHeight="1">
      <c r="A24" s="44" t="s">
        <v>28</v>
      </c>
      <c r="B24" s="43">
        <f>'родив.,умерш. абс.цифры'!B24*1000/'родив.,умерш. абс.цифры'!J24</f>
        <v>8.800690250215704</v>
      </c>
      <c r="C24" s="43">
        <f>'родив.,умерш. абс.цифры'!C24*1000/'родив.,умерш. абс.цифры'!K24</f>
        <v>8.29619169498257</v>
      </c>
      <c r="D24" s="43">
        <f t="shared" si="0"/>
        <v>-5.73</v>
      </c>
      <c r="E24" s="43">
        <f>'родив.,умерш. абс.цифры'!D24*1000/'родив.,умерш. абс.цифры'!J24</f>
        <v>13.503019844693702</v>
      </c>
      <c r="F24" s="43">
        <f>'родив.,умерш. абс.цифры'!E24*1000/'родив.,умерш. абс.цифры'!K24</f>
        <v>12.92970301398879</v>
      </c>
      <c r="G24" s="43">
        <f t="shared" si="1"/>
        <v>-4.25</v>
      </c>
      <c r="H24" s="51">
        <f t="shared" si="2"/>
        <v>-4.702329594477998</v>
      </c>
      <c r="I24" s="51">
        <f t="shared" si="3"/>
        <v>-4.633511319006221</v>
      </c>
      <c r="J24" s="66">
        <f>'родив.,умерш. абс.цифры'!F24*1000/'родив.,умерш. абс.цифры'!B24</f>
        <v>4.901960784313726</v>
      </c>
      <c r="K24" s="66">
        <f>'родив.,умерш. абс.цифры'!G24*1000/'родив.,умерш. абс.цифры'!C24</f>
        <v>5.319148936170213</v>
      </c>
      <c r="L24" s="43">
        <f t="shared" si="4"/>
        <v>8.510638297872333</v>
      </c>
      <c r="M24" s="30"/>
      <c r="N24" s="2"/>
      <c r="O24" s="14"/>
    </row>
    <row r="25" spans="1:15" ht="18" customHeight="1">
      <c r="A25" s="44" t="s">
        <v>29</v>
      </c>
      <c r="B25" s="43">
        <f>'родив.,умерш. абс.цифры'!B25*1000/'родив.,умерш. абс.цифры'!J25</f>
        <v>7.190970325869288</v>
      </c>
      <c r="C25" s="43">
        <f>'родив.,умерш. абс.цифры'!C25*1000/'родив.,умерш. абс.цифры'!K25</f>
        <v>6.913716814159292</v>
      </c>
      <c r="D25" s="43">
        <f t="shared" si="0"/>
        <v>-3.86</v>
      </c>
      <c r="E25" s="43">
        <f>'родив.,умерш. абс.цифры'!D25*1000/'родив.,умерш. абс.цифры'!J25</f>
        <v>11.8332423083925</v>
      </c>
      <c r="F25" s="43">
        <f>'родив.,умерш. абс.цифры'!E25*1000/'родив.,умерш. абс.цифры'!K25</f>
        <v>12.997787610619469</v>
      </c>
      <c r="G25" s="43">
        <f t="shared" si="1"/>
        <v>9.84</v>
      </c>
      <c r="H25" s="51">
        <f t="shared" si="2"/>
        <v>-4.642271982523211</v>
      </c>
      <c r="I25" s="51">
        <f t="shared" si="3"/>
        <v>-6.084070796460177</v>
      </c>
      <c r="J25" s="66">
        <f>'родив.,умерш. абс.цифры'!F25*1000/'родив.,умерш. абс.цифры'!B25</f>
        <v>25.31645569620253</v>
      </c>
      <c r="K25" s="66"/>
      <c r="L25" s="43">
        <f t="shared" si="4"/>
        <v>-100</v>
      </c>
      <c r="M25" s="30"/>
      <c r="N25" s="2"/>
      <c r="O25" s="14"/>
    </row>
    <row r="26" spans="1:15" ht="18" customHeight="1">
      <c r="A26" s="44" t="s">
        <v>30</v>
      </c>
      <c r="B26" s="43">
        <f>'родив.,умерш. абс.цифры'!B26*1000/'родив.,умерш. абс.цифры'!J26</f>
        <v>6.969783462289113</v>
      </c>
      <c r="C26" s="43">
        <f>'родив.,умерш. абс.цифры'!C26*1000/'родив.,умерш. абс.цифры'!K26</f>
        <v>6.144630993240132</v>
      </c>
      <c r="D26" s="43">
        <f t="shared" si="0"/>
        <v>-11.84</v>
      </c>
      <c r="E26" s="43">
        <f>'родив.,умерш. абс.цифры'!D26*1000/'родив.,умерш. абс.цифры'!J26</f>
        <v>10.379461702833428</v>
      </c>
      <c r="F26" s="43">
        <f>'родив.,умерш. абс.цифры'!E26*1000/'родив.,умерш. абс.цифры'!K26</f>
        <v>8.454671738179904</v>
      </c>
      <c r="G26" s="43">
        <f t="shared" si="1"/>
        <v>-18.54</v>
      </c>
      <c r="H26" s="51">
        <f t="shared" si="2"/>
        <v>-3.4096782405443147</v>
      </c>
      <c r="I26" s="51">
        <f t="shared" si="3"/>
        <v>-2.310040744939772</v>
      </c>
      <c r="J26" s="66">
        <f>'родив.,умерш. абс.цифры'!F26*1000/'родив.,умерш. абс.цифры'!B26</f>
        <v>4.980630879911455</v>
      </c>
      <c r="K26" s="66">
        <f>'родив.,умерш. абс.цифры'!G26*1000/'родив.,умерш. абс.цифры'!C26</f>
        <v>5.037783375314861</v>
      </c>
      <c r="L26" s="43">
        <f t="shared" si="4"/>
        <v>1.147495102155034</v>
      </c>
      <c r="M26" s="30"/>
      <c r="N26" s="2"/>
      <c r="O26" s="14"/>
    </row>
    <row r="27" spans="1:15" ht="18" customHeight="1">
      <c r="A27" s="44" t="s">
        <v>31</v>
      </c>
      <c r="B27" s="43">
        <f>'родив.,умерш. абс.цифры'!B27*1000/'родив.,умерш. абс.цифры'!J27</f>
        <v>5.923532579429187</v>
      </c>
      <c r="C27" s="43">
        <f>'родив.,умерш. абс.цифры'!C27*1000/'родив.,умерш. абс.цифры'!K27</f>
        <v>5.5135453639922</v>
      </c>
      <c r="D27" s="43">
        <f t="shared" si="0"/>
        <v>-6.92</v>
      </c>
      <c r="E27" s="43">
        <f>'родив.,умерш. абс.цифры'!D27*1000/'родив.,умерш. абс.цифры'!J27</f>
        <v>8.671278461262306</v>
      </c>
      <c r="F27" s="43">
        <f>'родив.,умерш. абс.цифры'!E27*1000/'родив.,умерш. абс.цифры'!K27</f>
        <v>7.716157634085776</v>
      </c>
      <c r="G27" s="43">
        <f t="shared" si="1"/>
        <v>-11.01</v>
      </c>
      <c r="H27" s="51">
        <f t="shared" si="2"/>
        <v>-2.7477458818331186</v>
      </c>
      <c r="I27" s="51">
        <f t="shared" si="3"/>
        <v>-2.202612270093576</v>
      </c>
      <c r="J27" s="66">
        <f>'родив.,умерш. абс.цифры'!F27*1000/'родив.,умерш. абс.цифры'!B27</f>
        <v>6.993006993006993</v>
      </c>
      <c r="K27" s="66">
        <f>'родив.,умерш. абс.цифры'!G27*1000/'родив.,умерш. абс.цифры'!C27</f>
        <v>7.633587786259542</v>
      </c>
      <c r="L27" s="43">
        <f t="shared" si="4"/>
        <v>9.160305343511439</v>
      </c>
      <c r="M27" s="30"/>
      <c r="N27" s="2"/>
      <c r="O27" s="14"/>
    </row>
    <row r="28" spans="1:15" ht="18" customHeight="1">
      <c r="A28" s="44" t="s">
        <v>32</v>
      </c>
      <c r="B28" s="43">
        <f>'родив.,умерш. абс.цифры'!B28*1000/'родив.,умерш. абс.цифры'!J28</f>
        <v>4.593948137742511</v>
      </c>
      <c r="C28" s="43">
        <f>'родив.,умерш. абс.цифры'!C28*1000/'родив.,умерш. абс.цифры'!K28</f>
        <v>4.304661444194524</v>
      </c>
      <c r="D28" s="43">
        <f t="shared" si="0"/>
        <v>-6.3</v>
      </c>
      <c r="E28" s="43">
        <f>'родив.,умерш. абс.цифры'!D28*1000/'родив.,умерш. абс.цифры'!J28</f>
        <v>13.971676980902844</v>
      </c>
      <c r="F28" s="43">
        <f>'родив.,умерш. абс.цифры'!E28*1000/'родив.,умерш. абс.цифры'!K28</f>
        <v>11.517877918250214</v>
      </c>
      <c r="G28" s="43">
        <f t="shared" si="1"/>
        <v>-17.56</v>
      </c>
      <c r="H28" s="51">
        <f t="shared" si="2"/>
        <v>-9.377728843160334</v>
      </c>
      <c r="I28" s="51">
        <f t="shared" si="3"/>
        <v>-7.21321647405569</v>
      </c>
      <c r="J28" s="66">
        <f>'родив.,умерш. абс.цифры'!F28*1000/'родив.,умерш. абс.цифры'!B28</f>
        <v>16.52892561983471</v>
      </c>
      <c r="K28" s="66"/>
      <c r="L28" s="43">
        <f t="shared" si="4"/>
        <v>-100</v>
      </c>
      <c r="M28" s="30"/>
      <c r="N28" s="2"/>
      <c r="O28" s="14"/>
    </row>
    <row r="29" spans="1:15" ht="18" customHeight="1">
      <c r="A29" s="44" t="s">
        <v>33</v>
      </c>
      <c r="B29" s="43">
        <f>'родив.,умерш. абс.цифры'!B29*1000/'родив.,умерш. абс.цифры'!J29</f>
        <v>7.122008172796264</v>
      </c>
      <c r="C29" s="43">
        <f>'родив.,умерш. абс.цифры'!C29*1000/'родив.,умерш. абс.цифры'!K29</f>
        <v>7.361789481135414</v>
      </c>
      <c r="D29" s="43">
        <f t="shared" si="0"/>
        <v>3.37</v>
      </c>
      <c r="E29" s="43">
        <f>'родив.,умерш. абс.цифры'!D29*1000/'родив.,умерш. абс.цифры'!J29</f>
        <v>7.05195563339171</v>
      </c>
      <c r="F29" s="43">
        <f>'родив.,умерш. абс.цифры'!E29*1000/'родив.,умерш. абс.цифры'!K29</f>
        <v>6.394374837781081</v>
      </c>
      <c r="G29" s="43">
        <f t="shared" si="1"/>
        <v>-9.32</v>
      </c>
      <c r="H29" s="51">
        <f t="shared" si="2"/>
        <v>0.07005253940455347</v>
      </c>
      <c r="I29" s="51">
        <f t="shared" si="3"/>
        <v>0.9674146433543331</v>
      </c>
      <c r="J29" s="66"/>
      <c r="K29" s="66">
        <f>'родив.,умерш. абс.цифры'!G29*1000/'родив.,умерш. абс.цифры'!C29</f>
        <v>3.2051282051282053</v>
      </c>
      <c r="L29" s="43">
        <v>100</v>
      </c>
      <c r="M29" s="30"/>
      <c r="N29" s="2"/>
      <c r="O29" s="14"/>
    </row>
    <row r="30" spans="1:15" ht="18.75">
      <c r="A30" s="44" t="s">
        <v>34</v>
      </c>
      <c r="B30" s="43">
        <f>'родив.,умерш. абс.цифры'!B30*1000/'родив.,умерш. абс.цифры'!J30</f>
        <v>6.048243426209648</v>
      </c>
      <c r="C30" s="43">
        <f>'родив.,умерш. абс.цифры'!C30*1000/'родив.,умерш. абс.цифры'!K30</f>
        <v>5.614523624396506</v>
      </c>
      <c r="D30" s="43">
        <f t="shared" si="0"/>
        <v>-7.17</v>
      </c>
      <c r="E30" s="43">
        <f>'родив.,умерш. абс.цифры'!D30*1000/'родив.,умерш. абс.цифры'!J30</f>
        <v>10.822703627164541</v>
      </c>
      <c r="F30" s="43">
        <f>'родив.,умерш. абс.цифры'!E30*1000/'родив.,умерш. абс.цифры'!K30</f>
        <v>9.3394571723053</v>
      </c>
      <c r="G30" s="43">
        <f t="shared" si="1"/>
        <v>-13.7</v>
      </c>
      <c r="H30" s="51">
        <f t="shared" si="2"/>
        <v>-4.774460200954893</v>
      </c>
      <c r="I30" s="51">
        <f t="shared" si="3"/>
        <v>-3.724933547908794</v>
      </c>
      <c r="J30" s="66">
        <f>'родив.,умерш. абс.цифры'!F30*1000/'родив.,умерш. абс.цифры'!B30</f>
        <v>4.418262150220913</v>
      </c>
      <c r="K30" s="66">
        <f>'родив.,умерш. абс.цифры'!G30*1000/'родив.,умерш. абс.цифры'!C30</f>
        <v>1.6103059581320451</v>
      </c>
      <c r="L30" s="43">
        <f t="shared" si="4"/>
        <v>-63.55340848094471</v>
      </c>
      <c r="M30" s="30"/>
      <c r="N30" s="2"/>
      <c r="O30" s="14"/>
    </row>
    <row r="31" spans="1:13" ht="12.75" customHeight="1">
      <c r="A31" s="31"/>
      <c r="B31" s="77"/>
      <c r="C31" s="18"/>
      <c r="D31" s="18"/>
      <c r="E31" s="78"/>
      <c r="F31" s="3"/>
      <c r="G31" s="3"/>
      <c r="J31" s="37"/>
      <c r="K31" s="62"/>
      <c r="L31" s="37"/>
      <c r="M31" s="30"/>
    </row>
    <row r="32" spans="1:12" ht="4.5" customHeight="1" hidden="1">
      <c r="A32" s="31"/>
      <c r="B32" s="3"/>
      <c r="C32" s="3"/>
      <c r="D32" s="3"/>
      <c r="E32" s="3"/>
      <c r="F32" s="3"/>
      <c r="G32" s="3"/>
      <c r="J32" s="37"/>
      <c r="K32" s="36"/>
      <c r="L32" s="37"/>
    </row>
    <row r="33" spans="1:12" ht="18">
      <c r="A33" s="100" t="s">
        <v>132</v>
      </c>
      <c r="B33" s="100"/>
      <c r="C33" s="100"/>
      <c r="D33" s="100"/>
      <c r="E33" s="100"/>
      <c r="F33" s="100"/>
      <c r="G33" s="100"/>
      <c r="J33" s="37"/>
      <c r="K33" s="36"/>
      <c r="L33" s="37"/>
    </row>
    <row r="34" spans="1:12" ht="13.5" customHeight="1">
      <c r="A34" s="31" t="s">
        <v>56</v>
      </c>
      <c r="B34" s="31"/>
      <c r="C34" s="31"/>
      <c r="D34" s="31"/>
      <c r="E34" s="31"/>
      <c r="F34" s="31"/>
      <c r="G34" s="31"/>
      <c r="J34" s="37"/>
      <c r="K34" s="37"/>
      <c r="L34" s="37"/>
    </row>
    <row r="35" spans="1:12" ht="18">
      <c r="A35" s="3"/>
      <c r="B35" s="3"/>
      <c r="C35" s="3"/>
      <c r="D35" s="3"/>
      <c r="E35" s="3"/>
      <c r="F35" s="3"/>
      <c r="G35" s="3"/>
      <c r="J35" s="37"/>
      <c r="K35" s="37"/>
      <c r="L35" s="37"/>
    </row>
    <row r="36" spans="1:12" ht="18">
      <c r="A36" s="3"/>
      <c r="B36" s="3"/>
      <c r="C36" s="3"/>
      <c r="D36" s="3"/>
      <c r="E36" s="3"/>
      <c r="F36" s="3"/>
      <c r="G36" s="3"/>
      <c r="J36" s="37"/>
      <c r="K36" s="37"/>
      <c r="L36" s="37"/>
    </row>
    <row r="37" spans="1:12" ht="18">
      <c r="A37" s="3"/>
      <c r="B37" s="3"/>
      <c r="C37" s="3"/>
      <c r="D37" s="3"/>
      <c r="E37" s="3"/>
      <c r="F37" s="3"/>
      <c r="G37" s="3"/>
      <c r="J37" s="37"/>
      <c r="K37" s="37"/>
      <c r="L37" s="37"/>
    </row>
    <row r="38" spans="10:12" ht="18">
      <c r="J38" s="37"/>
      <c r="K38" s="37"/>
      <c r="L38" s="37"/>
    </row>
    <row r="39" spans="10:12" ht="18">
      <c r="J39" s="37"/>
      <c r="K39" s="37"/>
      <c r="L39" s="37"/>
    </row>
    <row r="40" spans="10:12" ht="18">
      <c r="J40" s="37"/>
      <c r="K40" s="37"/>
      <c r="L40" s="37"/>
    </row>
    <row r="41" spans="10:12" ht="18">
      <c r="J41" s="37"/>
      <c r="K41" s="37"/>
      <c r="L41" s="37"/>
    </row>
    <row r="42" spans="10:12" ht="18">
      <c r="J42" s="37"/>
      <c r="K42" s="37"/>
      <c r="L42" s="37"/>
    </row>
  </sheetData>
  <sheetProtection/>
  <mergeCells count="12">
    <mergeCell ref="H5:I5"/>
    <mergeCell ref="J5:L5"/>
    <mergeCell ref="B6:D6"/>
    <mergeCell ref="E6:G6"/>
    <mergeCell ref="H6:I6"/>
    <mergeCell ref="J6:L6"/>
    <mergeCell ref="A33:G33"/>
    <mergeCell ref="A1:L1"/>
    <mergeCell ref="A2:L2"/>
    <mergeCell ref="A5:A7"/>
    <mergeCell ref="B5:D5"/>
    <mergeCell ref="E5:G5"/>
  </mergeCells>
  <printOptions horizontalCentered="1" verticalCentered="1"/>
  <pageMargins left="0.17" right="0.17" top="0.35" bottom="0.22" header="0.24" footer="0.1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7.75390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75390625" style="0" customWidth="1"/>
    <col min="8" max="8" width="14.75390625" style="0" customWidth="1"/>
    <col min="9" max="10" width="9.125" style="6" customWidth="1"/>
  </cols>
  <sheetData>
    <row r="3" spans="1:8" ht="18" customHeight="1">
      <c r="A3" s="104" t="s">
        <v>2</v>
      </c>
      <c r="B3" s="104"/>
      <c r="C3" s="104"/>
      <c r="D3" s="104"/>
      <c r="E3" s="104"/>
      <c r="F3" s="104"/>
      <c r="G3" s="104"/>
      <c r="H3" s="6"/>
    </row>
    <row r="4" spans="1:22" ht="18" customHeight="1">
      <c r="A4" s="105" t="s">
        <v>131</v>
      </c>
      <c r="B4" s="105"/>
      <c r="C4" s="105"/>
      <c r="D4" s="105"/>
      <c r="E4" s="105"/>
      <c r="F4" s="105"/>
      <c r="G4" s="105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05" t="s">
        <v>148</v>
      </c>
      <c r="B5" s="105"/>
      <c r="C5" s="105"/>
      <c r="D5" s="105"/>
      <c r="E5" s="105"/>
      <c r="F5" s="105"/>
      <c r="G5" s="105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06" t="s">
        <v>3</v>
      </c>
      <c r="B7" s="106"/>
      <c r="C7" s="106"/>
      <c r="D7" s="106"/>
      <c r="E7" s="101">
        <v>2021</v>
      </c>
      <c r="F7" s="101">
        <v>2022</v>
      </c>
      <c r="G7" s="34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06"/>
      <c r="B8" s="106"/>
      <c r="C8" s="106"/>
      <c r="D8" s="106"/>
      <c r="E8" s="103"/>
      <c r="F8" s="103"/>
      <c r="G8" s="35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6" t="s">
        <v>6</v>
      </c>
      <c r="B9" s="46"/>
      <c r="C9" s="46"/>
      <c r="D9" s="46"/>
      <c r="E9" s="68">
        <v>31</v>
      </c>
      <c r="F9" s="68">
        <v>19</v>
      </c>
      <c r="G9" s="43">
        <f>F9/E9*100-100</f>
        <v>-38.70967741935484</v>
      </c>
      <c r="H9" s="19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2" t="s">
        <v>7</v>
      </c>
      <c r="B10" s="42"/>
      <c r="C10" s="42"/>
      <c r="D10" s="42"/>
      <c r="E10" s="56">
        <v>2</v>
      </c>
      <c r="F10" s="90">
        <v>1</v>
      </c>
      <c r="G10" s="43">
        <f aca="true" t="shared" si="0" ref="G10:G23">F10/E10*100-100</f>
        <v>-50</v>
      </c>
      <c r="H10" s="20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2" t="s">
        <v>37</v>
      </c>
      <c r="B11" s="42"/>
      <c r="C11" s="42"/>
      <c r="D11" s="42"/>
      <c r="E11" s="56">
        <v>1</v>
      </c>
      <c r="F11" s="90"/>
      <c r="G11" s="43">
        <f t="shared" si="0"/>
        <v>-100</v>
      </c>
      <c r="H11" s="2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07" t="s">
        <v>38</v>
      </c>
      <c r="B12" s="107"/>
      <c r="C12" s="107"/>
      <c r="D12" s="107"/>
      <c r="E12" s="56"/>
      <c r="F12" s="90"/>
      <c r="G12" s="43"/>
      <c r="H12" s="2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2" t="s">
        <v>39</v>
      </c>
      <c r="B13" s="42"/>
      <c r="C13" s="42"/>
      <c r="D13" s="42"/>
      <c r="E13" s="56"/>
      <c r="F13" s="90"/>
      <c r="G13" s="43"/>
      <c r="H13" s="20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2" t="s">
        <v>40</v>
      </c>
      <c r="B14" s="42"/>
      <c r="C14" s="42"/>
      <c r="D14" s="42"/>
      <c r="E14" s="56">
        <v>1</v>
      </c>
      <c r="F14" s="90"/>
      <c r="G14" s="43">
        <f t="shared" si="0"/>
        <v>-100</v>
      </c>
      <c r="H14" s="21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2" t="s">
        <v>41</v>
      </c>
      <c r="B15" s="42"/>
      <c r="C15" s="42"/>
      <c r="D15" s="42"/>
      <c r="E15" s="56">
        <v>4</v>
      </c>
      <c r="F15" s="90"/>
      <c r="G15" s="43">
        <f t="shared" si="0"/>
        <v>-100</v>
      </c>
      <c r="H15" s="20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2" t="s">
        <v>42</v>
      </c>
      <c r="B16" s="42"/>
      <c r="C16" s="42"/>
      <c r="D16" s="42"/>
      <c r="E16" s="56">
        <v>1</v>
      </c>
      <c r="F16" s="90">
        <v>2</v>
      </c>
      <c r="G16" s="43">
        <f t="shared" si="0"/>
        <v>100</v>
      </c>
      <c r="H16" s="20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08" t="s">
        <v>43</v>
      </c>
      <c r="B17" s="108"/>
      <c r="C17" s="108"/>
      <c r="D17" s="108"/>
      <c r="E17" s="56">
        <v>12</v>
      </c>
      <c r="F17" s="90">
        <v>9</v>
      </c>
      <c r="G17" s="43">
        <f t="shared" si="0"/>
        <v>-25</v>
      </c>
      <c r="H17" s="21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07" t="s">
        <v>8</v>
      </c>
      <c r="B18" s="107"/>
      <c r="C18" s="107"/>
      <c r="D18" s="107"/>
      <c r="E18" s="56"/>
      <c r="F18" s="90"/>
      <c r="G18" s="43"/>
      <c r="H18" s="20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9</v>
      </c>
      <c r="B19" s="42"/>
      <c r="C19" s="42"/>
      <c r="D19" s="42"/>
      <c r="E19" s="56">
        <v>2</v>
      </c>
      <c r="F19" s="90"/>
      <c r="G19" s="43">
        <f t="shared" si="0"/>
        <v>-100</v>
      </c>
      <c r="H19" s="21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09" t="s">
        <v>10</v>
      </c>
      <c r="B20" s="109"/>
      <c r="C20" s="109"/>
      <c r="D20" s="109"/>
      <c r="E20" s="56"/>
      <c r="F20" s="90"/>
      <c r="G20" s="43"/>
      <c r="H20" s="20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2" t="s">
        <v>44</v>
      </c>
      <c r="B21" s="42"/>
      <c r="C21" s="42"/>
      <c r="D21" s="42"/>
      <c r="E21" s="56">
        <v>1</v>
      </c>
      <c r="F21" s="90">
        <v>4</v>
      </c>
      <c r="G21" s="43">
        <f t="shared" si="0"/>
        <v>300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08" t="s">
        <v>45</v>
      </c>
      <c r="B22" s="108"/>
      <c r="C22" s="108"/>
      <c r="D22" s="108"/>
      <c r="E22" s="56">
        <v>4</v>
      </c>
      <c r="F22" s="90">
        <v>3</v>
      </c>
      <c r="G22" s="43">
        <f t="shared" si="0"/>
        <v>-25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2" t="s">
        <v>46</v>
      </c>
      <c r="B23" s="42"/>
      <c r="C23" s="42"/>
      <c r="D23" s="42"/>
      <c r="E23" s="56">
        <v>3</v>
      </c>
      <c r="F23" s="90"/>
      <c r="G23" s="43">
        <f t="shared" si="0"/>
        <v>-100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3">
        <v>4</v>
      </c>
      <c r="F24" s="22"/>
      <c r="G24" s="43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00" t="s">
        <v>135</v>
      </c>
      <c r="B25" s="100"/>
      <c r="C25" s="100"/>
      <c r="D25" s="100"/>
      <c r="E25" s="100"/>
      <c r="F25" s="100"/>
      <c r="G25" s="100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5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5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E7:E8"/>
    <mergeCell ref="F7:F8"/>
    <mergeCell ref="A3:G3"/>
    <mergeCell ref="A4:G4"/>
    <mergeCell ref="A5:G5"/>
    <mergeCell ref="A7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.75390625" style="0" customWidth="1"/>
    <col min="3" max="3" width="50.75390625" style="0" customWidth="1"/>
    <col min="4" max="4" width="4.00390625" style="0" hidden="1" customWidth="1"/>
    <col min="5" max="5" width="12.25390625" style="0" customWidth="1"/>
    <col min="6" max="6" width="11.2539062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10" t="s">
        <v>2</v>
      </c>
      <c r="B3" s="110"/>
      <c r="C3" s="110"/>
      <c r="D3" s="110"/>
      <c r="E3" s="110"/>
      <c r="F3" s="110"/>
      <c r="G3" s="110"/>
      <c r="H3" s="6"/>
    </row>
    <row r="4" spans="1:13" ht="18" customHeight="1">
      <c r="A4" s="111" t="s">
        <v>47</v>
      </c>
      <c r="B4" s="111"/>
      <c r="C4" s="111"/>
      <c r="D4" s="111"/>
      <c r="E4" s="111"/>
      <c r="F4" s="111"/>
      <c r="G4" s="111"/>
      <c r="H4" s="6"/>
      <c r="K4" s="6"/>
      <c r="L4" s="6"/>
      <c r="M4" s="6"/>
    </row>
    <row r="5" spans="1:13" ht="18" customHeight="1">
      <c r="A5" s="111" t="s">
        <v>144</v>
      </c>
      <c r="B5" s="111"/>
      <c r="C5" s="111"/>
      <c r="D5" s="111"/>
      <c r="E5" s="111"/>
      <c r="F5" s="111"/>
      <c r="G5" s="111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06" t="s">
        <v>3</v>
      </c>
      <c r="B7" s="106"/>
      <c r="C7" s="106"/>
      <c r="D7" s="106"/>
      <c r="E7" s="101" t="s">
        <v>136</v>
      </c>
      <c r="F7" s="101" t="s">
        <v>141</v>
      </c>
      <c r="G7" s="35" t="s">
        <v>4</v>
      </c>
      <c r="H7" s="117" t="s">
        <v>35</v>
      </c>
      <c r="I7" s="118"/>
      <c r="K7" s="6"/>
      <c r="L7" s="6"/>
      <c r="M7" s="6"/>
    </row>
    <row r="8" spans="1:13" ht="18" customHeight="1" thickBot="1">
      <c r="A8" s="106"/>
      <c r="B8" s="106"/>
      <c r="C8" s="106"/>
      <c r="D8" s="106"/>
      <c r="E8" s="103"/>
      <c r="F8" s="103"/>
      <c r="G8" s="35" t="s">
        <v>5</v>
      </c>
      <c r="H8" s="32">
        <v>2021</v>
      </c>
      <c r="I8" s="24">
        <v>2022</v>
      </c>
      <c r="K8" s="6"/>
      <c r="L8" s="6"/>
      <c r="M8" s="6"/>
    </row>
    <row r="9" spans="1:13" ht="18" customHeight="1">
      <c r="A9" s="45" t="s">
        <v>49</v>
      </c>
      <c r="B9" s="45"/>
      <c r="C9" s="45"/>
      <c r="D9" s="46"/>
      <c r="E9" s="47">
        <v>5.704821494295179</v>
      </c>
      <c r="F9" s="47">
        <f>'млад смерт абсцифры'!F9*1000/'млад см на 1000 род'!I10</f>
        <v>3.922378199834847</v>
      </c>
      <c r="G9" s="47">
        <f>F9/E9*100-100</f>
        <v>-31.244506006765945</v>
      </c>
      <c r="H9" s="119" t="s">
        <v>59</v>
      </c>
      <c r="I9" s="120"/>
      <c r="J9" s="8"/>
      <c r="K9" s="6"/>
      <c r="L9" s="6"/>
      <c r="M9" s="6"/>
    </row>
    <row r="10" spans="1:13" ht="18" customHeight="1">
      <c r="A10" s="42" t="s">
        <v>7</v>
      </c>
      <c r="B10" s="42"/>
      <c r="C10" s="42"/>
      <c r="D10" s="42"/>
      <c r="E10" s="47">
        <v>0.368052999631947</v>
      </c>
      <c r="F10" s="47">
        <f>'млад смерт абсцифры'!F10*1000/'млад см на 1000 род'!I11</f>
        <v>0.20644095788604458</v>
      </c>
      <c r="G10" s="47">
        <f aca="true" t="shared" si="0" ref="G10:G23">F10/E10*100-100</f>
        <v>-43.90999174236169</v>
      </c>
      <c r="H10" s="64">
        <v>5434</v>
      </c>
      <c r="I10" s="64">
        <v>4844</v>
      </c>
      <c r="J10" s="8"/>
      <c r="K10" s="6"/>
      <c r="L10" s="6"/>
      <c r="M10" s="6"/>
    </row>
    <row r="11" spans="1:13" ht="18" customHeight="1">
      <c r="A11" s="42" t="s">
        <v>37</v>
      </c>
      <c r="B11" s="42"/>
      <c r="C11" s="42"/>
      <c r="D11" s="42"/>
      <c r="E11" s="47">
        <v>0.1840264998159735</v>
      </c>
      <c r="F11" s="47">
        <f>'млад смерт абсцифры'!F11*1000/'млад см на 1000 род'!I12</f>
        <v>0</v>
      </c>
      <c r="G11" s="47">
        <f t="shared" si="0"/>
        <v>-100</v>
      </c>
      <c r="H11" s="64">
        <v>5434</v>
      </c>
      <c r="I11" s="64">
        <v>4844</v>
      </c>
      <c r="J11" s="8"/>
      <c r="K11" s="6"/>
      <c r="L11" s="6"/>
      <c r="M11" s="6"/>
    </row>
    <row r="12" spans="1:13" ht="18" customHeight="1">
      <c r="A12" s="107" t="s">
        <v>38</v>
      </c>
      <c r="B12" s="107"/>
      <c r="C12" s="107"/>
      <c r="D12" s="107"/>
      <c r="E12" s="47">
        <v>0</v>
      </c>
      <c r="F12" s="47">
        <f>'млад смерт абсцифры'!F12*1000/'млад см на 1000 род'!I13</f>
        <v>0</v>
      </c>
      <c r="G12" s="47"/>
      <c r="H12" s="64">
        <v>5434</v>
      </c>
      <c r="I12" s="64">
        <v>4844</v>
      </c>
      <c r="J12" s="8"/>
      <c r="K12" s="6"/>
      <c r="L12" s="6"/>
      <c r="M12" s="6"/>
    </row>
    <row r="13" spans="1:13" ht="18" customHeight="1">
      <c r="A13" s="42" t="s">
        <v>39</v>
      </c>
      <c r="B13" s="42"/>
      <c r="C13" s="42"/>
      <c r="D13" s="42"/>
      <c r="E13" s="47">
        <v>0</v>
      </c>
      <c r="F13" s="47">
        <f>'млад смерт абсцифры'!F13*1000/'млад см на 1000 род'!I14</f>
        <v>0</v>
      </c>
      <c r="G13" s="47"/>
      <c r="H13" s="64">
        <v>5434</v>
      </c>
      <c r="I13" s="64">
        <v>4844</v>
      </c>
      <c r="J13" s="8"/>
      <c r="K13" s="6"/>
      <c r="L13" s="6"/>
      <c r="M13" s="6"/>
    </row>
    <row r="14" spans="1:13" ht="19.5" customHeight="1">
      <c r="A14" s="42" t="s">
        <v>40</v>
      </c>
      <c r="B14" s="42"/>
      <c r="C14" s="42"/>
      <c r="D14" s="42"/>
      <c r="E14" s="47">
        <v>0.1840264998159735</v>
      </c>
      <c r="F14" s="47">
        <f>'млад смерт абсцифры'!F14*1000/'млад см на 1000 род'!I15</f>
        <v>0</v>
      </c>
      <c r="G14" s="47">
        <f t="shared" si="0"/>
        <v>-100</v>
      </c>
      <c r="H14" s="64">
        <v>5434</v>
      </c>
      <c r="I14" s="64">
        <v>4844</v>
      </c>
      <c r="J14" s="8"/>
      <c r="K14" s="6"/>
      <c r="L14" s="6"/>
      <c r="M14" s="6"/>
    </row>
    <row r="15" spans="1:13" ht="18" customHeight="1">
      <c r="A15" s="42" t="s">
        <v>41</v>
      </c>
      <c r="B15" s="42"/>
      <c r="C15" s="42"/>
      <c r="D15" s="42"/>
      <c r="E15" s="47">
        <v>0.736105999263894</v>
      </c>
      <c r="F15" s="47">
        <f>'млад смерт абсцифры'!F15*1000/'млад см на 1000 род'!I16</f>
        <v>0</v>
      </c>
      <c r="G15" s="47">
        <f t="shared" si="0"/>
        <v>-100</v>
      </c>
      <c r="H15" s="64">
        <v>5434</v>
      </c>
      <c r="I15" s="64">
        <v>4844</v>
      </c>
      <c r="J15" s="8"/>
      <c r="K15" s="6"/>
      <c r="L15" s="6"/>
      <c r="M15" s="6"/>
    </row>
    <row r="16" spans="1:13" ht="18" customHeight="1">
      <c r="A16" s="42" t="s">
        <v>42</v>
      </c>
      <c r="B16" s="42"/>
      <c r="C16" s="42"/>
      <c r="D16" s="42"/>
      <c r="E16" s="47">
        <v>0.1840264998159735</v>
      </c>
      <c r="F16" s="47">
        <f>'млад смерт абсцифры'!F16*1000/'млад см на 1000 род'!I17</f>
        <v>0.41288191577208916</v>
      </c>
      <c r="G16" s="47">
        <f t="shared" si="0"/>
        <v>124.36003303055324</v>
      </c>
      <c r="H16" s="64">
        <v>5434</v>
      </c>
      <c r="I16" s="64">
        <v>4844</v>
      </c>
      <c r="J16" s="8"/>
      <c r="K16" s="6"/>
      <c r="L16" s="6"/>
      <c r="M16" s="6"/>
    </row>
    <row r="17" spans="1:13" ht="18" customHeight="1">
      <c r="A17" s="108" t="s">
        <v>43</v>
      </c>
      <c r="B17" s="108"/>
      <c r="C17" s="108"/>
      <c r="D17" s="108"/>
      <c r="E17" s="47">
        <v>2.208317997791682</v>
      </c>
      <c r="F17" s="47">
        <f>'млад смерт абсцифры'!F17*1000/'млад см на 1000 род'!I18</f>
        <v>1.8579686209744013</v>
      </c>
      <c r="G17" s="47">
        <f t="shared" si="0"/>
        <v>-15.864987613542525</v>
      </c>
      <c r="H17" s="64">
        <v>5434</v>
      </c>
      <c r="I17" s="64">
        <v>4844</v>
      </c>
      <c r="J17" s="8"/>
      <c r="K17" s="6"/>
      <c r="L17" s="6"/>
      <c r="M17" s="6"/>
    </row>
    <row r="18" spans="1:13" ht="18" customHeight="1">
      <c r="A18" s="107" t="s">
        <v>8</v>
      </c>
      <c r="B18" s="107"/>
      <c r="C18" s="107"/>
      <c r="D18" s="107"/>
      <c r="E18" s="47">
        <v>0</v>
      </c>
      <c r="F18" s="47">
        <f>'млад смерт абсцифры'!F18*1000/'млад см на 1000 род'!I19</f>
        <v>0</v>
      </c>
      <c r="G18" s="47"/>
      <c r="H18" s="64">
        <v>5434</v>
      </c>
      <c r="I18" s="64">
        <v>4844</v>
      </c>
      <c r="J18" s="8"/>
      <c r="K18" s="6"/>
      <c r="L18" s="6"/>
      <c r="M18" s="6"/>
    </row>
    <row r="19" spans="1:13" ht="18" customHeight="1">
      <c r="A19" s="42" t="s">
        <v>9</v>
      </c>
      <c r="B19" s="42"/>
      <c r="C19" s="42"/>
      <c r="D19" s="42"/>
      <c r="E19" s="47">
        <v>0.368052999631947</v>
      </c>
      <c r="F19" s="47">
        <f>'млад смерт абсцифры'!F19*1000/'млад см на 1000 род'!I20</f>
        <v>0</v>
      </c>
      <c r="G19" s="47">
        <f t="shared" si="0"/>
        <v>-100</v>
      </c>
      <c r="H19" s="64">
        <v>5434</v>
      </c>
      <c r="I19" s="64">
        <v>4844</v>
      </c>
      <c r="J19" s="8"/>
      <c r="K19" s="6"/>
      <c r="L19" s="6"/>
      <c r="M19" s="6"/>
    </row>
    <row r="20" spans="1:13" ht="18" customHeight="1">
      <c r="A20" s="109" t="s">
        <v>10</v>
      </c>
      <c r="B20" s="109"/>
      <c r="C20" s="109"/>
      <c r="D20" s="109"/>
      <c r="E20" s="47">
        <v>0</v>
      </c>
      <c r="F20" s="47">
        <f>'млад смерт абсцифры'!F20*1000/'млад см на 1000 род'!I21</f>
        <v>0</v>
      </c>
      <c r="G20" s="47"/>
      <c r="H20" s="64">
        <v>5434</v>
      </c>
      <c r="I20" s="64">
        <v>4844</v>
      </c>
      <c r="J20" s="8"/>
      <c r="K20" s="6"/>
      <c r="L20" s="6"/>
      <c r="M20" s="6"/>
    </row>
    <row r="21" spans="1:13" ht="18" customHeight="1">
      <c r="A21" s="42" t="s">
        <v>44</v>
      </c>
      <c r="B21" s="42"/>
      <c r="C21" s="42"/>
      <c r="D21" s="42"/>
      <c r="E21" s="47">
        <v>0.1840264998159735</v>
      </c>
      <c r="F21" s="47">
        <f>'млад смерт абсцифры'!F21*1000/'млад см на 1000 род'!I22</f>
        <v>0.8257638315441783</v>
      </c>
      <c r="G21" s="47">
        <f t="shared" si="0"/>
        <v>348.7200660611065</v>
      </c>
      <c r="H21" s="64">
        <v>5434</v>
      </c>
      <c r="I21" s="64">
        <v>4844</v>
      </c>
      <c r="K21" s="6"/>
      <c r="L21" s="6"/>
      <c r="M21" s="6"/>
    </row>
    <row r="22" spans="1:13" ht="18" customHeight="1">
      <c r="A22" s="108" t="s">
        <v>45</v>
      </c>
      <c r="B22" s="108"/>
      <c r="C22" s="108"/>
      <c r="D22" s="108"/>
      <c r="E22" s="47">
        <v>0.736105999263894</v>
      </c>
      <c r="F22" s="47">
        <f>'млад смерт абсцифры'!F22*1000/'млад см на 1000 род'!I23</f>
        <v>0.6193228736581338</v>
      </c>
      <c r="G22" s="47">
        <f t="shared" si="0"/>
        <v>-15.864987613542525</v>
      </c>
      <c r="H22" s="64">
        <v>5434</v>
      </c>
      <c r="I22" s="64">
        <v>4844</v>
      </c>
      <c r="K22" s="6"/>
      <c r="L22" s="6"/>
      <c r="M22" s="6"/>
    </row>
    <row r="23" spans="1:13" ht="18" customHeight="1">
      <c r="A23" s="53" t="s">
        <v>46</v>
      </c>
      <c r="B23" s="53"/>
      <c r="C23" s="53"/>
      <c r="D23" s="53"/>
      <c r="E23" s="47">
        <v>0.5520794994479205</v>
      </c>
      <c r="F23" s="47"/>
      <c r="G23" s="47">
        <f t="shared" si="0"/>
        <v>-100</v>
      </c>
      <c r="H23" s="64">
        <v>5434</v>
      </c>
      <c r="I23" s="64">
        <v>4844</v>
      </c>
      <c r="K23" s="6"/>
      <c r="L23" s="6"/>
      <c r="M23" s="6"/>
    </row>
    <row r="24" spans="1:13" ht="18" customHeight="1">
      <c r="A24" s="116" t="s">
        <v>60</v>
      </c>
      <c r="B24" s="116"/>
      <c r="C24" s="116"/>
      <c r="D24" s="116"/>
      <c r="E24" s="116"/>
      <c r="F24" s="116"/>
      <c r="G24" s="116"/>
      <c r="H24" s="54"/>
      <c r="I24" s="55"/>
      <c r="K24" s="6"/>
      <c r="L24" s="6"/>
      <c r="M24" s="6"/>
    </row>
    <row r="25" spans="1:13" ht="18" customHeight="1">
      <c r="A25" s="115"/>
      <c r="B25" s="115"/>
      <c r="C25" s="115"/>
      <c r="D25" s="115"/>
      <c r="E25" s="115"/>
      <c r="F25" s="115"/>
      <c r="G25" s="115"/>
      <c r="H25" s="6"/>
      <c r="K25" s="6"/>
      <c r="L25" s="6"/>
      <c r="M25" s="6"/>
    </row>
    <row r="26" spans="1:13" ht="18" customHeight="1">
      <c r="A26" s="16"/>
      <c r="B26" s="16"/>
      <c r="C26" s="16"/>
      <c r="D26" s="16"/>
      <c r="E26" s="23"/>
      <c r="F26" s="25"/>
      <c r="G26" s="6"/>
      <c r="H26" s="6"/>
      <c r="K26" s="6"/>
      <c r="L26" s="6"/>
      <c r="M26" s="6"/>
    </row>
    <row r="27" spans="1:13" ht="18" customHeight="1">
      <c r="A27" s="16"/>
      <c r="B27" s="16"/>
      <c r="C27" s="16"/>
      <c r="D27" s="16"/>
      <c r="E27" s="23"/>
      <c r="F27" s="25"/>
      <c r="G27" s="6"/>
      <c r="H27" s="6"/>
      <c r="K27" s="6"/>
      <c r="L27" s="6"/>
      <c r="M27" s="6"/>
    </row>
    <row r="28" spans="1:13" ht="18" customHeight="1">
      <c r="A28" s="17"/>
      <c r="B28" s="17"/>
      <c r="C28" s="17"/>
      <c r="D28" s="17"/>
      <c r="E28" s="23"/>
      <c r="F28" s="25"/>
      <c r="G28" s="6"/>
      <c r="H28" s="6"/>
      <c r="K28" s="6"/>
      <c r="L28" s="6"/>
      <c r="M28" s="6"/>
    </row>
    <row r="29" spans="1:13" ht="18" customHeight="1">
      <c r="A29" s="17"/>
      <c r="B29" s="17"/>
      <c r="C29" s="17"/>
      <c r="D29" s="17"/>
      <c r="E29" s="23"/>
      <c r="F29" s="25"/>
      <c r="G29" s="6"/>
      <c r="H29" s="6"/>
      <c r="K29" s="6"/>
      <c r="L29" s="6"/>
      <c r="M29" s="6"/>
    </row>
    <row r="30" spans="1:13" ht="15.75">
      <c r="A30" s="112"/>
      <c r="B30" s="112"/>
      <c r="C30" s="112"/>
      <c r="D30" s="112"/>
      <c r="E30" s="26"/>
      <c r="F30" s="27"/>
      <c r="G30" s="6"/>
      <c r="H30" s="6"/>
      <c r="K30" s="6"/>
      <c r="L30" s="6"/>
      <c r="M30" s="6"/>
    </row>
    <row r="31" spans="1:13" ht="15.75">
      <c r="A31" s="113"/>
      <c r="B31" s="113"/>
      <c r="C31" s="113"/>
      <c r="D31" s="113"/>
      <c r="E31" s="23"/>
      <c r="F31" s="25"/>
      <c r="G31" s="6"/>
      <c r="H31" s="6"/>
      <c r="K31" s="6"/>
      <c r="L31" s="6"/>
      <c r="M31" s="6"/>
    </row>
    <row r="32" spans="1:13" ht="15.75">
      <c r="A32" s="17"/>
      <c r="B32" s="17"/>
      <c r="C32" s="17"/>
      <c r="D32" s="17"/>
      <c r="E32" s="23"/>
      <c r="F32" s="25"/>
      <c r="G32" s="6"/>
      <c r="H32" s="6"/>
      <c r="K32" s="6"/>
      <c r="L32" s="6"/>
      <c r="M32" s="6"/>
    </row>
    <row r="33" spans="1:13" ht="15.75">
      <c r="A33" s="114"/>
      <c r="B33" s="114"/>
      <c r="C33" s="114"/>
      <c r="D33" s="114"/>
      <c r="E33" s="26"/>
      <c r="F33" s="27"/>
      <c r="G33" s="6"/>
      <c r="H33" s="6"/>
      <c r="K33" s="6"/>
      <c r="L33" s="6"/>
      <c r="M33" s="6"/>
    </row>
    <row r="34" spans="1:13" ht="15.75">
      <c r="A34" s="17"/>
      <c r="B34" s="17"/>
      <c r="C34" s="17"/>
      <c r="D34" s="17"/>
      <c r="E34" s="23"/>
      <c r="F34" s="25"/>
      <c r="H34" s="6"/>
      <c r="K34" s="6"/>
      <c r="L34" s="6"/>
      <c r="M34" s="6"/>
    </row>
    <row r="35" spans="1:13" ht="15.75">
      <c r="A35" s="112"/>
      <c r="B35" s="112"/>
      <c r="C35" s="112"/>
      <c r="D35" s="112"/>
      <c r="E35" s="26"/>
      <c r="F35" s="27"/>
      <c r="H35" s="6"/>
      <c r="K35" s="6"/>
      <c r="L35" s="6"/>
      <c r="M35" s="6"/>
    </row>
    <row r="36" spans="1:13" ht="15.75">
      <c r="A36" s="17"/>
      <c r="B36" s="17"/>
      <c r="C36" s="17"/>
      <c r="D36" s="17"/>
      <c r="E36" s="23"/>
      <c r="F36" s="25"/>
      <c r="H36" s="6"/>
      <c r="K36" s="6"/>
      <c r="L36" s="6"/>
      <c r="M36" s="6"/>
    </row>
    <row r="37" spans="1:13" ht="15.75">
      <c r="A37" s="6"/>
      <c r="B37" s="6"/>
      <c r="C37" s="6"/>
      <c r="D37" s="6"/>
      <c r="E37" s="26"/>
      <c r="F37" s="22"/>
      <c r="H37" s="6"/>
      <c r="K37" s="6"/>
      <c r="L37" s="6"/>
      <c r="M37" s="6"/>
    </row>
    <row r="38" spans="1:13" ht="15.75">
      <c r="A38" s="18"/>
      <c r="B38" s="6"/>
      <c r="C38" s="6"/>
      <c r="D38" s="6"/>
      <c r="E38" s="23"/>
      <c r="F38" s="22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24:G24"/>
    <mergeCell ref="H7:I7"/>
    <mergeCell ref="A12:D12"/>
    <mergeCell ref="A17:D17"/>
    <mergeCell ref="A20:D20"/>
    <mergeCell ref="A18:D18"/>
    <mergeCell ref="H9:I9"/>
    <mergeCell ref="E7:E8"/>
    <mergeCell ref="F7:F8"/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Zeros="0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00390625" defaultRowHeight="12.75"/>
  <cols>
    <col min="1" max="1" width="4.125" style="0" customWidth="1"/>
    <col min="2" max="2" width="57.75390625" style="0" customWidth="1"/>
    <col min="3" max="3" width="25.00390625" style="0" customWidth="1"/>
    <col min="4" max="4" width="14.375" style="0" customWidth="1"/>
    <col min="5" max="5" width="12.375" style="0" customWidth="1"/>
    <col min="6" max="6" width="14.25390625" style="0" customWidth="1"/>
    <col min="7" max="7" width="12.125" style="0" customWidth="1"/>
    <col min="8" max="8" width="22.00390625" style="0" customWidth="1"/>
    <col min="9" max="10" width="16.375" style="0" customWidth="1"/>
    <col min="11" max="11" width="11.25390625" style="0" customWidth="1"/>
  </cols>
  <sheetData>
    <row r="1" spans="1:8" ht="18.75">
      <c r="A1" s="95" t="s">
        <v>124</v>
      </c>
      <c r="B1" s="95"/>
      <c r="C1" s="95"/>
      <c r="D1" s="95"/>
      <c r="E1" s="95"/>
      <c r="F1" s="95"/>
      <c r="G1" s="95"/>
      <c r="H1" s="95"/>
    </row>
    <row r="2" spans="1:11" ht="18.75">
      <c r="A2" s="95" t="s">
        <v>149</v>
      </c>
      <c r="B2" s="95"/>
      <c r="C2" s="95"/>
      <c r="D2" s="95"/>
      <c r="E2" s="95"/>
      <c r="F2" s="95"/>
      <c r="G2" s="95"/>
      <c r="H2" s="95"/>
      <c r="I2" s="69" t="s">
        <v>134</v>
      </c>
      <c r="J2" s="69"/>
      <c r="K2" s="69"/>
    </row>
    <row r="3" spans="1:8" ht="18.75">
      <c r="A3" s="58"/>
      <c r="B3" s="58"/>
      <c r="C3" s="58"/>
      <c r="D3" s="58"/>
      <c r="E3" s="58"/>
      <c r="F3" s="58"/>
      <c r="G3" s="58"/>
      <c r="H3" s="58"/>
    </row>
    <row r="4" spans="1:11" ht="110.25" customHeight="1">
      <c r="A4" s="125"/>
      <c r="B4" s="124" t="s">
        <v>63</v>
      </c>
      <c r="C4" s="124" t="s">
        <v>125</v>
      </c>
      <c r="D4" s="124" t="s">
        <v>130</v>
      </c>
      <c r="E4" s="124"/>
      <c r="F4" s="124" t="s">
        <v>126</v>
      </c>
      <c r="G4" s="124"/>
      <c r="H4" s="41" t="s">
        <v>123</v>
      </c>
      <c r="I4" s="122" t="s">
        <v>145</v>
      </c>
      <c r="J4" s="122"/>
      <c r="K4" s="123" t="s">
        <v>150</v>
      </c>
    </row>
    <row r="5" spans="1:11" ht="18.75">
      <c r="A5" s="125"/>
      <c r="B5" s="124"/>
      <c r="C5" s="124"/>
      <c r="D5" s="57" t="s">
        <v>64</v>
      </c>
      <c r="E5" s="57" t="s">
        <v>65</v>
      </c>
      <c r="F5" s="57" t="s">
        <v>64</v>
      </c>
      <c r="G5" s="57" t="s">
        <v>65</v>
      </c>
      <c r="H5" s="41" t="s">
        <v>64</v>
      </c>
      <c r="I5" s="57" t="s">
        <v>64</v>
      </c>
      <c r="J5" s="57" t="s">
        <v>65</v>
      </c>
      <c r="K5" s="123"/>
    </row>
    <row r="6" spans="1:11" ht="18" customHeight="1">
      <c r="A6" s="42"/>
      <c r="B6" s="59" t="s">
        <v>68</v>
      </c>
      <c r="C6" s="59"/>
      <c r="D6" s="85">
        <v>23</v>
      </c>
      <c r="E6" s="85">
        <v>57</v>
      </c>
      <c r="F6" s="81">
        <f>D6/I6*100000</f>
        <v>56.93773981928457</v>
      </c>
      <c r="G6" s="81">
        <f>E6/J6*100000</f>
        <v>31.91542971046546</v>
      </c>
      <c r="H6" s="89">
        <f>D6*1000/K6</f>
        <v>4.748142031379025</v>
      </c>
      <c r="I6" s="61">
        <v>40395</v>
      </c>
      <c r="J6" s="61">
        <v>178597</v>
      </c>
      <c r="K6" s="67">
        <f>'родив.,умерш. абс.цифры'!C$8</f>
        <v>4844</v>
      </c>
    </row>
    <row r="7" spans="1:11" ht="18" customHeight="1">
      <c r="A7" s="42" t="s">
        <v>69</v>
      </c>
      <c r="B7" s="42" t="s">
        <v>70</v>
      </c>
      <c r="C7" s="57" t="s">
        <v>104</v>
      </c>
      <c r="D7" s="86">
        <v>1</v>
      </c>
      <c r="E7" s="86">
        <v>2</v>
      </c>
      <c r="F7" s="81">
        <f aca="true" t="shared" si="0" ref="F7:F25">D7/I7*100000</f>
        <v>2.4755539051862856</v>
      </c>
      <c r="G7" s="81">
        <f aca="true" t="shared" si="1" ref="G7:G25">E7/J7*100000</f>
        <v>1.1198396389637004</v>
      </c>
      <c r="H7" s="89">
        <f aca="true" t="shared" si="2" ref="H7:H25">D7*1000/K7</f>
        <v>0.20644095788604458</v>
      </c>
      <c r="I7" s="61">
        <v>40395</v>
      </c>
      <c r="J7" s="61">
        <v>178597</v>
      </c>
      <c r="K7" s="67">
        <f>'родив.,умерш. абс.цифры'!C$8</f>
        <v>4844</v>
      </c>
    </row>
    <row r="8" spans="1:11" ht="18" customHeight="1">
      <c r="A8" s="42" t="s">
        <v>71</v>
      </c>
      <c r="B8" s="42" t="s">
        <v>127</v>
      </c>
      <c r="C8" s="57" t="s">
        <v>105</v>
      </c>
      <c r="D8" s="86"/>
      <c r="E8" s="86">
        <v>1</v>
      </c>
      <c r="F8" s="81">
        <f t="shared" si="0"/>
        <v>0</v>
      </c>
      <c r="G8" s="81">
        <f t="shared" si="1"/>
        <v>0.5599198194818502</v>
      </c>
      <c r="H8" s="89">
        <f t="shared" si="2"/>
        <v>0</v>
      </c>
      <c r="I8" s="61">
        <v>40395</v>
      </c>
      <c r="J8" s="61">
        <v>178597</v>
      </c>
      <c r="K8" s="67">
        <f>'родив.,умерш. абс.цифры'!C$8</f>
        <v>4844</v>
      </c>
    </row>
    <row r="9" spans="1:11" ht="18" customHeight="1">
      <c r="A9" s="42" t="s">
        <v>72</v>
      </c>
      <c r="B9" s="42" t="s">
        <v>74</v>
      </c>
      <c r="C9" s="57" t="s">
        <v>106</v>
      </c>
      <c r="D9" s="86"/>
      <c r="E9" s="86"/>
      <c r="F9" s="81">
        <f t="shared" si="0"/>
        <v>0</v>
      </c>
      <c r="G9" s="81">
        <f t="shared" si="1"/>
        <v>0</v>
      </c>
      <c r="H9" s="89">
        <f t="shared" si="2"/>
        <v>0</v>
      </c>
      <c r="I9" s="61">
        <v>40395</v>
      </c>
      <c r="J9" s="61">
        <v>178597</v>
      </c>
      <c r="K9" s="67">
        <f>'родив.,умерш. абс.цифры'!C$8</f>
        <v>4844</v>
      </c>
    </row>
    <row r="10" spans="1:11" ht="18" customHeight="1">
      <c r="A10" s="42" t="s">
        <v>84</v>
      </c>
      <c r="B10" s="42" t="s">
        <v>75</v>
      </c>
      <c r="C10" s="57" t="s">
        <v>107</v>
      </c>
      <c r="D10" s="86"/>
      <c r="E10" s="86"/>
      <c r="F10" s="81">
        <f t="shared" si="0"/>
        <v>0</v>
      </c>
      <c r="G10" s="81">
        <f t="shared" si="1"/>
        <v>0</v>
      </c>
      <c r="H10" s="89">
        <f t="shared" si="2"/>
        <v>0</v>
      </c>
      <c r="I10" s="61">
        <v>40395</v>
      </c>
      <c r="J10" s="61">
        <v>178597</v>
      </c>
      <c r="K10" s="67">
        <f>'родив.,умерш. абс.цифры'!C$8</f>
        <v>4844</v>
      </c>
    </row>
    <row r="11" spans="1:11" ht="18" customHeight="1">
      <c r="A11" s="42" t="s">
        <v>85</v>
      </c>
      <c r="B11" s="42" t="s">
        <v>76</v>
      </c>
      <c r="C11" s="57" t="s">
        <v>108</v>
      </c>
      <c r="D11" s="86"/>
      <c r="E11" s="86"/>
      <c r="F11" s="81">
        <f t="shared" si="0"/>
        <v>0</v>
      </c>
      <c r="G11" s="81">
        <f t="shared" si="1"/>
        <v>0</v>
      </c>
      <c r="H11" s="89">
        <f t="shared" si="2"/>
        <v>0</v>
      </c>
      <c r="I11" s="61">
        <v>40395</v>
      </c>
      <c r="J11" s="61">
        <v>178597</v>
      </c>
      <c r="K11" s="67">
        <f>'родив.,умерш. абс.цифры'!C$8</f>
        <v>4844</v>
      </c>
    </row>
    <row r="12" spans="1:11" ht="18" customHeight="1">
      <c r="A12" s="42" t="s">
        <v>86</v>
      </c>
      <c r="B12" s="42" t="s">
        <v>73</v>
      </c>
      <c r="C12" s="57" t="s">
        <v>109</v>
      </c>
      <c r="D12" s="86">
        <v>3</v>
      </c>
      <c r="E12" s="86">
        <v>3</v>
      </c>
      <c r="F12" s="81">
        <f t="shared" si="0"/>
        <v>7.426661715558857</v>
      </c>
      <c r="G12" s="81">
        <f t="shared" si="1"/>
        <v>1.6797594584455506</v>
      </c>
      <c r="H12" s="89">
        <f t="shared" si="2"/>
        <v>0.6193228736581338</v>
      </c>
      <c r="I12" s="61">
        <v>40395</v>
      </c>
      <c r="J12" s="61">
        <v>178597</v>
      </c>
      <c r="K12" s="67">
        <f>'родив.,умерш. абс.цифры'!C$8</f>
        <v>4844</v>
      </c>
    </row>
    <row r="13" spans="1:11" ht="18" customHeight="1">
      <c r="A13" s="42" t="s">
        <v>87</v>
      </c>
      <c r="B13" s="42" t="s">
        <v>97</v>
      </c>
      <c r="C13" s="57" t="s">
        <v>110</v>
      </c>
      <c r="D13" s="86"/>
      <c r="E13" s="86"/>
      <c r="F13" s="81">
        <f t="shared" si="0"/>
        <v>0</v>
      </c>
      <c r="G13" s="81">
        <f t="shared" si="1"/>
        <v>0</v>
      </c>
      <c r="H13" s="89">
        <f t="shared" si="2"/>
        <v>0</v>
      </c>
      <c r="I13" s="61">
        <v>40395</v>
      </c>
      <c r="J13" s="61">
        <v>178597</v>
      </c>
      <c r="K13" s="67">
        <f>'родив.,умерш. абс.цифры'!C$8</f>
        <v>4844</v>
      </c>
    </row>
    <row r="14" spans="1:11" ht="18" customHeight="1">
      <c r="A14" s="42" t="s">
        <v>88</v>
      </c>
      <c r="B14" s="42" t="s">
        <v>98</v>
      </c>
      <c r="C14" s="57" t="s">
        <v>111</v>
      </c>
      <c r="D14" s="86"/>
      <c r="E14" s="86"/>
      <c r="F14" s="81">
        <f t="shared" si="0"/>
        <v>0</v>
      </c>
      <c r="G14" s="81">
        <f t="shared" si="1"/>
        <v>0</v>
      </c>
      <c r="H14" s="89">
        <f t="shared" si="2"/>
        <v>0</v>
      </c>
      <c r="I14" s="61">
        <v>40395</v>
      </c>
      <c r="J14" s="61">
        <v>178597</v>
      </c>
      <c r="K14" s="67">
        <f>'родив.,умерш. абс.цифры'!C$8</f>
        <v>4844</v>
      </c>
    </row>
    <row r="15" spans="1:11" ht="18" customHeight="1">
      <c r="A15" s="42" t="s">
        <v>89</v>
      </c>
      <c r="B15" s="42" t="s">
        <v>77</v>
      </c>
      <c r="C15" s="57" t="s">
        <v>112</v>
      </c>
      <c r="D15" s="86"/>
      <c r="E15" s="86"/>
      <c r="F15" s="81">
        <f t="shared" si="0"/>
        <v>0</v>
      </c>
      <c r="G15" s="81">
        <f t="shared" si="1"/>
        <v>0</v>
      </c>
      <c r="H15" s="89">
        <f t="shared" si="2"/>
        <v>0</v>
      </c>
      <c r="I15" s="61">
        <v>40395</v>
      </c>
      <c r="J15" s="61">
        <v>178597</v>
      </c>
      <c r="K15" s="67">
        <f>'родив.,умерш. абс.цифры'!C$8</f>
        <v>4844</v>
      </c>
    </row>
    <row r="16" spans="1:11" ht="18" customHeight="1">
      <c r="A16" s="42" t="s">
        <v>90</v>
      </c>
      <c r="B16" s="42" t="s">
        <v>99</v>
      </c>
      <c r="C16" s="57" t="s">
        <v>113</v>
      </c>
      <c r="D16" s="86">
        <v>2</v>
      </c>
      <c r="E16" s="86">
        <v>2</v>
      </c>
      <c r="F16" s="81">
        <f t="shared" si="0"/>
        <v>4.951107810372571</v>
      </c>
      <c r="G16" s="81">
        <f t="shared" si="1"/>
        <v>1.1198396389637004</v>
      </c>
      <c r="H16" s="89">
        <f t="shared" si="2"/>
        <v>0.41288191577208916</v>
      </c>
      <c r="I16" s="61">
        <v>40395</v>
      </c>
      <c r="J16" s="61">
        <v>178597</v>
      </c>
      <c r="K16" s="67">
        <f>'родив.,умерш. абс.цифры'!C$8</f>
        <v>4844</v>
      </c>
    </row>
    <row r="17" spans="1:11" ht="18" customHeight="1">
      <c r="A17" s="42" t="s">
        <v>91</v>
      </c>
      <c r="B17" s="42" t="s">
        <v>78</v>
      </c>
      <c r="C17" s="57" t="s">
        <v>114</v>
      </c>
      <c r="D17" s="86"/>
      <c r="E17" s="86"/>
      <c r="F17" s="81">
        <f t="shared" si="0"/>
        <v>0</v>
      </c>
      <c r="G17" s="81">
        <f t="shared" si="1"/>
        <v>0</v>
      </c>
      <c r="H17" s="89">
        <f t="shared" si="2"/>
        <v>0</v>
      </c>
      <c r="I17" s="61">
        <v>40395</v>
      </c>
      <c r="J17" s="61">
        <v>178597</v>
      </c>
      <c r="K17" s="67">
        <f>'родив.,умерш. абс.цифры'!C$8</f>
        <v>4844</v>
      </c>
    </row>
    <row r="18" spans="1:11" ht="18" customHeight="1">
      <c r="A18" s="42" t="s">
        <v>92</v>
      </c>
      <c r="B18" s="42" t="s">
        <v>79</v>
      </c>
      <c r="C18" s="57" t="s">
        <v>115</v>
      </c>
      <c r="D18" s="86"/>
      <c r="E18" s="86"/>
      <c r="F18" s="81">
        <f t="shared" si="0"/>
        <v>0</v>
      </c>
      <c r="G18" s="81">
        <f t="shared" si="1"/>
        <v>0</v>
      </c>
      <c r="H18" s="89">
        <f t="shared" si="2"/>
        <v>0</v>
      </c>
      <c r="I18" s="61">
        <v>40395</v>
      </c>
      <c r="J18" s="61">
        <v>178597</v>
      </c>
      <c r="K18" s="67">
        <f>'родив.,умерш. абс.цифры'!C$8</f>
        <v>4844</v>
      </c>
    </row>
    <row r="19" spans="1:11" ht="18" customHeight="1">
      <c r="A19" s="42" t="s">
        <v>93</v>
      </c>
      <c r="B19" s="42" t="s">
        <v>80</v>
      </c>
      <c r="C19" s="57" t="s">
        <v>116</v>
      </c>
      <c r="D19" s="86"/>
      <c r="E19" s="86"/>
      <c r="F19" s="81">
        <f t="shared" si="0"/>
        <v>0</v>
      </c>
      <c r="G19" s="81">
        <f t="shared" si="1"/>
        <v>0</v>
      </c>
      <c r="H19" s="89">
        <f t="shared" si="2"/>
        <v>0</v>
      </c>
      <c r="I19" s="61">
        <v>40395</v>
      </c>
      <c r="J19" s="61">
        <v>178597</v>
      </c>
      <c r="K19" s="67">
        <f>'родив.,умерш. абс.цифры'!C$8</f>
        <v>4844</v>
      </c>
    </row>
    <row r="20" spans="1:11" ht="18" customHeight="1">
      <c r="A20" s="42" t="s">
        <v>94</v>
      </c>
      <c r="B20" s="42" t="s">
        <v>81</v>
      </c>
      <c r="C20" s="57" t="s">
        <v>117</v>
      </c>
      <c r="D20" s="86"/>
      <c r="E20" s="86"/>
      <c r="F20" s="81">
        <f t="shared" si="0"/>
        <v>0</v>
      </c>
      <c r="G20" s="81">
        <f t="shared" si="1"/>
        <v>0</v>
      </c>
      <c r="H20" s="89">
        <f t="shared" si="2"/>
        <v>0</v>
      </c>
      <c r="I20" s="61">
        <v>40395</v>
      </c>
      <c r="J20" s="61">
        <v>178597</v>
      </c>
      <c r="K20" s="67">
        <f>'родив.,умерш. абс.цифры'!C$8</f>
        <v>4844</v>
      </c>
    </row>
    <row r="21" spans="1:11" ht="18" customHeight="1">
      <c r="A21" s="42" t="s">
        <v>95</v>
      </c>
      <c r="B21" s="42" t="s">
        <v>100</v>
      </c>
      <c r="C21" s="57" t="s">
        <v>118</v>
      </c>
      <c r="D21" s="86"/>
      <c r="E21" s="86"/>
      <c r="F21" s="81">
        <f t="shared" si="0"/>
        <v>0</v>
      </c>
      <c r="G21" s="81">
        <f t="shared" si="1"/>
        <v>0</v>
      </c>
      <c r="H21" s="89">
        <f t="shared" si="2"/>
        <v>0</v>
      </c>
      <c r="I21" s="61">
        <v>40395</v>
      </c>
      <c r="J21" s="61">
        <v>178597</v>
      </c>
      <c r="K21" s="67">
        <f>'родив.,умерш. абс.цифры'!C$8</f>
        <v>4844</v>
      </c>
    </row>
    <row r="22" spans="1:11" ht="18" customHeight="1">
      <c r="A22" s="42" t="s">
        <v>96</v>
      </c>
      <c r="B22" s="42" t="s">
        <v>83</v>
      </c>
      <c r="C22" s="57" t="s">
        <v>119</v>
      </c>
      <c r="D22" s="86">
        <v>9</v>
      </c>
      <c r="E22" s="86">
        <v>9</v>
      </c>
      <c r="F22" s="81">
        <f t="shared" si="0"/>
        <v>22.27998514667657</v>
      </c>
      <c r="G22" s="81">
        <f t="shared" si="1"/>
        <v>5.039278375336652</v>
      </c>
      <c r="H22" s="89">
        <f t="shared" si="2"/>
        <v>1.8579686209744013</v>
      </c>
      <c r="I22" s="61">
        <v>40395</v>
      </c>
      <c r="J22" s="61">
        <v>178597</v>
      </c>
      <c r="K22" s="67">
        <f>'родив.,умерш. абс.цифры'!C$8</f>
        <v>4844</v>
      </c>
    </row>
    <row r="23" spans="1:11" ht="18" customHeight="1">
      <c r="A23" s="42" t="s">
        <v>101</v>
      </c>
      <c r="B23" s="42" t="s">
        <v>66</v>
      </c>
      <c r="C23" s="57" t="s">
        <v>120</v>
      </c>
      <c r="D23" s="86">
        <v>4</v>
      </c>
      <c r="E23" s="86">
        <v>7</v>
      </c>
      <c r="F23" s="81">
        <f t="shared" si="0"/>
        <v>9.902215620745142</v>
      </c>
      <c r="G23" s="81">
        <f t="shared" si="1"/>
        <v>3.9194387363729515</v>
      </c>
      <c r="H23" s="89">
        <f t="shared" si="2"/>
        <v>0.8257638315441783</v>
      </c>
      <c r="I23" s="61">
        <v>40395</v>
      </c>
      <c r="J23" s="61">
        <v>178597</v>
      </c>
      <c r="K23" s="67">
        <f>'родив.,умерш. абс.цифры'!C$8</f>
        <v>4844</v>
      </c>
    </row>
    <row r="24" spans="1:11" ht="18" customHeight="1">
      <c r="A24" s="42" t="s">
        <v>102</v>
      </c>
      <c r="B24" s="42" t="s">
        <v>82</v>
      </c>
      <c r="C24" s="57" t="s">
        <v>121</v>
      </c>
      <c r="D24" s="86">
        <v>3</v>
      </c>
      <c r="E24" s="86">
        <v>8</v>
      </c>
      <c r="F24" s="81">
        <f t="shared" si="0"/>
        <v>7.426661715558857</v>
      </c>
      <c r="G24" s="81">
        <f t="shared" si="1"/>
        <v>4.479358555854802</v>
      </c>
      <c r="H24" s="89">
        <f t="shared" si="2"/>
        <v>0.6193228736581338</v>
      </c>
      <c r="I24" s="61">
        <v>40395</v>
      </c>
      <c r="J24" s="61">
        <v>178597</v>
      </c>
      <c r="K24" s="67">
        <f>'родив.,умерш. абс.цифры'!C$8</f>
        <v>4844</v>
      </c>
    </row>
    <row r="25" spans="1:11" ht="18" customHeight="1">
      <c r="A25" s="42" t="s">
        <v>103</v>
      </c>
      <c r="B25" s="42" t="s">
        <v>67</v>
      </c>
      <c r="C25" s="57" t="s">
        <v>122</v>
      </c>
      <c r="D25" s="86">
        <v>1</v>
      </c>
      <c r="E25" s="86">
        <v>25</v>
      </c>
      <c r="F25" s="81">
        <f t="shared" si="0"/>
        <v>2.4755539051862856</v>
      </c>
      <c r="G25" s="81">
        <f t="shared" si="1"/>
        <v>13.997995487046255</v>
      </c>
      <c r="H25" s="89">
        <f t="shared" si="2"/>
        <v>0.20644095788604458</v>
      </c>
      <c r="I25" s="61">
        <v>40395</v>
      </c>
      <c r="J25" s="61">
        <v>178597</v>
      </c>
      <c r="K25" s="67">
        <f>'родив.,умерш. абс.цифры'!C$8</f>
        <v>4844</v>
      </c>
    </row>
    <row r="26" spans="1:11" ht="18" customHeight="1">
      <c r="A26" s="42">
        <v>20</v>
      </c>
      <c r="B26" s="42" t="s">
        <v>138</v>
      </c>
      <c r="C26" s="57" t="s">
        <v>139</v>
      </c>
      <c r="D26" s="86"/>
      <c r="E26" s="86"/>
      <c r="F26" s="51"/>
      <c r="G26" s="51"/>
      <c r="H26" s="60"/>
      <c r="I26" s="61">
        <v>40395</v>
      </c>
      <c r="J26" s="61">
        <v>178597</v>
      </c>
      <c r="K26" s="67">
        <f>'[1]родив.,умерш. абс.цифры'!C$8</f>
        <v>4165</v>
      </c>
    </row>
    <row r="27" spans="1:8" ht="28.5" customHeight="1">
      <c r="A27" s="121" t="s">
        <v>137</v>
      </c>
      <c r="B27" s="121"/>
      <c r="C27" s="121"/>
      <c r="D27" s="121"/>
      <c r="E27" s="121"/>
      <c r="F27" s="121"/>
      <c r="G27" s="121"/>
      <c r="H27" s="121"/>
    </row>
  </sheetData>
  <sheetProtection/>
  <mergeCells count="10">
    <mergeCell ref="A27:H27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2022-11-15T10:14:48Z</cp:lastPrinted>
  <dcterms:created xsi:type="dcterms:W3CDTF">2010-08-26T07:05:00Z</dcterms:created>
  <dcterms:modified xsi:type="dcterms:W3CDTF">2022-12-05T12:21:45Z</dcterms:modified>
  <cp:category/>
  <cp:version/>
  <cp:contentType/>
  <cp:contentStatus/>
</cp:coreProperties>
</file>