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50" windowHeight="12390" tabRatio="783" activeTab="3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смертность'!$A$1:$H$27</definedName>
    <definedName name="_xlnm.Print_Area" localSheetId="3">'млад см на 1000 род'!$A$1:$G$25</definedName>
    <definedName name="_xlnm.Print_Area" localSheetId="2">'млад смерт абсцифры'!$A$1:$I$26</definedName>
    <definedName name="_xlnm.Print_Area" localSheetId="1">'на 1000 нас'!$A$1:$L$34</definedName>
    <definedName name="_xlnm.Print_Area" localSheetId="0">'родив.,умерш. абс.цифры'!$A$1:$I$31</definedName>
  </definedNames>
  <calcPr fullCalcOnLoad="1"/>
</workbook>
</file>

<file path=xl/sharedStrings.xml><?xml version="1.0" encoding="utf-8"?>
<sst xmlns="http://schemas.openxmlformats.org/spreadsheetml/2006/main" count="208" uniqueCount="151">
  <si>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</si>
  <si>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</si>
  <si>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</si>
  <si>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</si>
  <si>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</si>
  <si>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</si>
  <si>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</si>
  <si>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</si>
  <si>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</si>
  <si>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</si>
  <si>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</si>
  <si>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</si>
  <si>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</si>
  <si>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</si>
  <si>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</si>
  <si>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</si>
  <si>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</si>
  <si>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</si>
  <si>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</si>
  <si>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</si>
  <si>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</si>
  <si>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</si>
  <si>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</si>
  <si>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</si>
  <si>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</si>
  <si>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</si>
  <si>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</si>
  <si>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</si>
  <si>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</si>
  <si>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</si>
  <si>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</si>
  <si>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</si>
  <si>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</si>
  <si>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</si>
  <si>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</si>
  <si>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</si>
  <si>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</si>
  <si>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</si>
  <si>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</si>
  <si>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</si>
  <si>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</si>
  <si>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</si>
  <si>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</si>
  <si>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</si>
  <si>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</si>
  <si>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</si>
  <si>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</si>
  <si>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</si>
  <si>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</si>
  <si>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</si>
  <si>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</si>
  <si>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</si>
  <si>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</si>
  <si>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</si>
  <si>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</si>
  <si>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</si>
  <si>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</si>
  <si>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</si>
  <si>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</si>
  <si>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</si>
  <si>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</si>
  <si>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</si>
  <si>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</si>
  <si>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</si>
  <si>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</si>
  <si>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</si>
  <si>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</si>
  <si>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</si>
  <si>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</si>
  <si>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</si>
  <si>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</si>
  <si>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</si>
  <si>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</si>
  <si>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</si>
  <si>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</si>
  <si>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</si>
  <si>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</si>
  <si>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</si>
  <si>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</si>
  <si>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</si>
  <si>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</si>
  <si>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</si>
  <si>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</si>
  <si>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</si>
  <si>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</si>
  <si>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</si>
  <si>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</si>
  <si>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</si>
  <si>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</si>
  <si>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</si>
  <si>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</si>
  <si>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</si>
  <si>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</si>
  <si>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</si>
  <si>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</si>
  <si>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</si>
  <si>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</si>
  <si>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</si>
  <si>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</si>
  <si>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</si>
  <si>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</si>
  <si>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</si>
  <si>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</si>
  <si>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</si>
  <si>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</si>
  <si>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</si>
  <si>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</si>
  <si>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</si>
  <si>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</si>
  <si>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</si>
  <si>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</si>
  <si>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</si>
  <si>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</si>
  <si>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</si>
  <si>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</si>
  <si>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</si>
  <si>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</si>
  <si>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</si>
  <si>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</si>
  <si>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</si>
  <si>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</si>
  <si>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</si>
  <si>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</si>
  <si>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</si>
  <si>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</si>
  <si>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</si>
  <si>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</si>
  <si>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</si>
  <si>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на 1000 родившихся живыми (по Комистату)</t>
  </si>
  <si>
    <t>прирост/убыль</t>
  </si>
  <si>
    <t>Общее количество умерших детей  свериться с Комистатом!!!</t>
  </si>
  <si>
    <t>Абсолютное число умерших *</t>
  </si>
  <si>
    <t>ПО ПРИЧИНАМ (абсолютные цифры)</t>
  </si>
  <si>
    <t>2020г</t>
  </si>
  <si>
    <t>* информация рассчитана РМИАЦ по абсолютным данным Комистат .</t>
  </si>
  <si>
    <t xml:space="preserve">* информация рассчитана РМИАЦ по абсолютным данным Комистат </t>
  </si>
  <si>
    <t xml:space="preserve">*по данным Комистат, </t>
  </si>
  <si>
    <t>2021г</t>
  </si>
  <si>
    <t>** население на 01.01.2021 по Росстат</t>
  </si>
  <si>
    <t>(абсолютные цифры) за  январь-март 2021- 2022  г.г.*</t>
  </si>
  <si>
    <t>2022г</t>
  </si>
  <si>
    <t>за  январь-март 2021-2022 г.г. *</t>
  </si>
  <si>
    <t>ПО РЕСПУБЛИКЕ КОМИ  за январь -март 2021-2022 г.г.*</t>
  </si>
  <si>
    <t>12.Коронавирусная инфекция, вызванная COVID-19</t>
  </si>
  <si>
    <t>Родилось живыми за 3 мес.2022г</t>
  </si>
  <si>
    <t>ПО РЕСПУБЛИКЕ КОМИ за  январь-март 2021-2022 г.г.</t>
  </si>
  <si>
    <t xml:space="preserve">* абсолютное количество умерших всего и  по причинам смерти сформировано  в программе АСУ "Демографическая ситуация в Республике Коми" с учетом измененных предварительных  диагнозов на окончательные , рассчитан ГБУЗ РК "РМИАЦ" на население на 01.01.2021 года </t>
  </si>
  <si>
    <t>коронавирусная инфекция, вызванная COVID-19</t>
  </si>
  <si>
    <t>U07.1</t>
  </si>
  <si>
    <t xml:space="preserve">Население на 01.01.2022 года </t>
  </si>
  <si>
    <t xml:space="preserve">за январь-март 2022 года.*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</si>
</sst>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7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10"/>
      <color indexed="10"/>
      <name val="Arial Narrow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2"/>
    </font>
    <font>
      <sz val="10"/>
      <color rgb="FFFF0000"/>
      <name val="Arial Narrow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7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4" fontId="68" fillId="0" borderId="0" xfId="0" applyNumberFormat="1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/>
    </xf>
    <xf numFmtId="1" fontId="69" fillId="0" borderId="13" xfId="53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172" fontId="12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2" fillId="0" borderId="13" xfId="55" applyFont="1" applyBorder="1">
      <alignment/>
      <protection/>
    </xf>
    <xf numFmtId="0" fontId="12" fillId="0" borderId="13" xfId="55" applyFont="1" applyBorder="1" applyAlignment="1">
      <alignment horizontal="center"/>
      <protection/>
    </xf>
    <xf numFmtId="0" fontId="6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179" fontId="12" fillId="0" borderId="13" xfId="0" applyNumberFormat="1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8" sqref="E8"/>
    </sheetView>
  </sheetViews>
  <sheetFormatPr defaultColWidth="9.00390625" defaultRowHeight="12.75"/>
  <cols>
    <col min="1" max="1" width="75.25390625" style="2" customWidth="1"/>
    <col min="2" max="5" width="12.75390625" style="2" customWidth="1"/>
    <col min="6" max="6" width="10.125" style="2" customWidth="1"/>
    <col min="7" max="7" width="12.37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375" style="2" customWidth="1"/>
    <col min="15" max="16384" width="9.125" style="2" customWidth="1"/>
  </cols>
  <sheetData>
    <row r="1" spans="5:10" ht="18">
      <c r="E1" s="65"/>
      <c r="F1" s="65"/>
      <c r="G1" s="65"/>
      <c r="H1" s="65"/>
      <c r="I1" s="65"/>
      <c r="J1" s="65"/>
    </row>
    <row r="2" spans="5:10" ht="18">
      <c r="E2" s="65"/>
      <c r="F2" s="65"/>
      <c r="G2" s="65"/>
      <c r="H2" s="65"/>
      <c r="I2" s="65"/>
      <c r="J2" s="65"/>
    </row>
    <row r="3" spans="1:8" ht="18.75">
      <c r="A3" s="101" t="s">
        <v>0</v>
      </c>
      <c r="B3" s="101"/>
      <c r="C3" s="101"/>
      <c r="D3" s="101"/>
      <c r="E3" s="101"/>
      <c r="F3" s="101"/>
      <c r="G3" s="101"/>
      <c r="H3" s="1"/>
    </row>
    <row r="4" spans="1:17" ht="18.75">
      <c r="A4" s="102" t="s">
        <v>139</v>
      </c>
      <c r="B4" s="102"/>
      <c r="C4" s="102"/>
      <c r="D4" s="102"/>
      <c r="E4" s="102"/>
      <c r="F4" s="102"/>
      <c r="G4" s="102"/>
      <c r="H4" s="1"/>
      <c r="M4" s="73"/>
      <c r="N4" s="73"/>
      <c r="O4" s="73"/>
      <c r="P4" s="73"/>
      <c r="Q4" s="74"/>
    </row>
    <row r="5" spans="1:17" ht="18" customHeight="1">
      <c r="A5" s="103" t="s">
        <v>1</v>
      </c>
      <c r="B5" s="104" t="s">
        <v>13</v>
      </c>
      <c r="C5" s="104"/>
      <c r="D5" s="105" t="s">
        <v>61</v>
      </c>
      <c r="E5" s="105"/>
      <c r="F5" s="105" t="s">
        <v>14</v>
      </c>
      <c r="G5" s="105"/>
      <c r="H5" s="100" t="s">
        <v>48</v>
      </c>
      <c r="I5" s="100"/>
      <c r="J5" s="3"/>
      <c r="K5" s="4"/>
      <c r="M5" s="73"/>
      <c r="N5" s="73"/>
      <c r="O5" s="73"/>
      <c r="P5" s="73"/>
      <c r="Q5" s="74"/>
    </row>
    <row r="6" spans="1:17" ht="18" customHeight="1">
      <c r="A6" s="103"/>
      <c r="B6" s="104"/>
      <c r="C6" s="104"/>
      <c r="D6" s="105"/>
      <c r="E6" s="105"/>
      <c r="F6" s="105"/>
      <c r="G6" s="105"/>
      <c r="H6" s="100"/>
      <c r="I6" s="100"/>
      <c r="J6" s="99" t="s">
        <v>36</v>
      </c>
      <c r="K6" s="99"/>
      <c r="L6" s="53"/>
      <c r="M6" s="73"/>
      <c r="N6" s="73"/>
      <c r="O6" s="73"/>
      <c r="P6" s="73"/>
      <c r="Q6" s="74"/>
    </row>
    <row r="7" spans="1:17" ht="36.75" customHeight="1">
      <c r="A7" s="103"/>
      <c r="B7" s="79" t="s">
        <v>137</v>
      </c>
      <c r="C7" s="79" t="s">
        <v>140</v>
      </c>
      <c r="D7" s="79" t="s">
        <v>137</v>
      </c>
      <c r="E7" s="79" t="s">
        <v>140</v>
      </c>
      <c r="F7" s="79" t="s">
        <v>137</v>
      </c>
      <c r="G7" s="79" t="s">
        <v>140</v>
      </c>
      <c r="H7" s="79" t="s">
        <v>133</v>
      </c>
      <c r="I7" s="79" t="s">
        <v>140</v>
      </c>
      <c r="J7" s="50">
        <v>44197</v>
      </c>
      <c r="K7" s="87">
        <v>44562</v>
      </c>
      <c r="L7" s="49"/>
      <c r="M7" s="73"/>
      <c r="N7" s="73"/>
      <c r="O7" s="73"/>
      <c r="P7" s="74"/>
      <c r="Q7" s="74"/>
    </row>
    <row r="8" spans="1:17" ht="18" customHeight="1">
      <c r="A8" s="48" t="s">
        <v>15</v>
      </c>
      <c r="B8" s="67">
        <v>1818</v>
      </c>
      <c r="C8" s="67">
        <v>1595</v>
      </c>
      <c r="D8" s="67">
        <v>3008</v>
      </c>
      <c r="E8" s="67">
        <v>3148</v>
      </c>
      <c r="F8" s="67">
        <v>8</v>
      </c>
      <c r="G8" s="67">
        <v>6</v>
      </c>
      <c r="H8" s="85">
        <f>B8-D8</f>
        <v>-1190</v>
      </c>
      <c r="I8" s="85">
        <f>C8-E8</f>
        <v>-1553</v>
      </c>
      <c r="J8" s="82">
        <v>813590</v>
      </c>
      <c r="K8" s="88">
        <v>813590</v>
      </c>
      <c r="L8" s="8"/>
      <c r="M8" s="75"/>
      <c r="N8" s="75"/>
      <c r="O8" s="75"/>
      <c r="P8" s="75"/>
      <c r="Q8" s="75"/>
    </row>
    <row r="9" spans="1:17" ht="18" customHeight="1">
      <c r="A9" s="42" t="s">
        <v>51</v>
      </c>
      <c r="B9" s="67">
        <v>1357</v>
      </c>
      <c r="C9" s="67">
        <v>1180</v>
      </c>
      <c r="D9" s="67">
        <v>2111</v>
      </c>
      <c r="E9" s="67">
        <v>2306</v>
      </c>
      <c r="F9" s="67">
        <v>5</v>
      </c>
      <c r="G9" s="67">
        <v>5</v>
      </c>
      <c r="H9" s="85">
        <f aca="true" t="shared" si="0" ref="H9:H30">B9-D9</f>
        <v>-754</v>
      </c>
      <c r="I9" s="85">
        <f aca="true" t="shared" si="1" ref="I9:I30">C9-E9</f>
        <v>-1126</v>
      </c>
      <c r="J9" s="83">
        <v>637072</v>
      </c>
      <c r="K9" s="89">
        <v>637072</v>
      </c>
      <c r="L9" s="8"/>
      <c r="M9" s="76"/>
      <c r="N9" s="77"/>
      <c r="O9" s="77"/>
      <c r="P9" s="77"/>
      <c r="Q9" s="77"/>
    </row>
    <row r="10" spans="1:17" ht="18" customHeight="1">
      <c r="A10" s="42" t="s">
        <v>50</v>
      </c>
      <c r="B10" s="67">
        <v>461</v>
      </c>
      <c r="C10" s="67">
        <v>415</v>
      </c>
      <c r="D10" s="67">
        <v>897</v>
      </c>
      <c r="E10" s="67">
        <v>842</v>
      </c>
      <c r="F10" s="67">
        <v>3</v>
      </c>
      <c r="G10" s="67">
        <v>1</v>
      </c>
      <c r="H10" s="85">
        <f t="shared" si="0"/>
        <v>-436</v>
      </c>
      <c r="I10" s="85">
        <f t="shared" si="1"/>
        <v>-427</v>
      </c>
      <c r="J10" s="83">
        <v>176518</v>
      </c>
      <c r="K10" s="88">
        <v>176518</v>
      </c>
      <c r="L10" s="8"/>
      <c r="M10" s="76"/>
      <c r="N10" s="77"/>
      <c r="O10" s="77"/>
      <c r="P10" s="77"/>
      <c r="Q10" s="77"/>
    </row>
    <row r="11" spans="1:17" ht="18" customHeight="1">
      <c r="A11" s="42" t="s">
        <v>58</v>
      </c>
      <c r="B11" s="67">
        <v>19</v>
      </c>
      <c r="C11" s="67">
        <v>23</v>
      </c>
      <c r="D11" s="67">
        <v>48</v>
      </c>
      <c r="E11" s="67">
        <v>51</v>
      </c>
      <c r="F11" s="67"/>
      <c r="G11" s="67"/>
      <c r="H11" s="85">
        <f t="shared" si="0"/>
        <v>-29</v>
      </c>
      <c r="I11" s="85">
        <f t="shared" si="1"/>
        <v>-28</v>
      </c>
      <c r="J11" s="82">
        <v>11291</v>
      </c>
      <c r="K11" s="68">
        <v>11291</v>
      </c>
      <c r="L11" s="8"/>
      <c r="M11" s="78"/>
      <c r="N11" s="75"/>
      <c r="O11" s="75"/>
      <c r="P11" s="75"/>
      <c r="Q11" s="75"/>
    </row>
    <row r="12" spans="1:17" ht="18" customHeight="1">
      <c r="A12" s="42" t="s">
        <v>16</v>
      </c>
      <c r="B12" s="67">
        <v>60</v>
      </c>
      <c r="C12" s="67">
        <v>57</v>
      </c>
      <c r="D12" s="67">
        <v>84</v>
      </c>
      <c r="E12" s="67">
        <v>77</v>
      </c>
      <c r="F12" s="67"/>
      <c r="G12" s="67"/>
      <c r="H12" s="85">
        <f t="shared" si="0"/>
        <v>-24</v>
      </c>
      <c r="I12" s="85">
        <f t="shared" si="1"/>
        <v>-20</v>
      </c>
      <c r="J12" s="82">
        <v>16925</v>
      </c>
      <c r="K12" s="68">
        <v>16925</v>
      </c>
      <c r="L12" s="8"/>
      <c r="M12" s="78"/>
      <c r="N12" s="75"/>
      <c r="O12" s="75"/>
      <c r="P12" s="75"/>
      <c r="Q12" s="75"/>
    </row>
    <row r="13" spans="1:17" ht="18" customHeight="1">
      <c r="A13" s="42" t="s">
        <v>17</v>
      </c>
      <c r="B13" s="67">
        <v>21</v>
      </c>
      <c r="C13" s="67">
        <v>29</v>
      </c>
      <c r="D13" s="67">
        <v>74</v>
      </c>
      <c r="E13" s="67">
        <v>76</v>
      </c>
      <c r="F13" s="67"/>
      <c r="G13" s="67"/>
      <c r="H13" s="85">
        <f t="shared" si="0"/>
        <v>-53</v>
      </c>
      <c r="I13" s="85">
        <f t="shared" si="1"/>
        <v>-47</v>
      </c>
      <c r="J13" s="82">
        <v>18458</v>
      </c>
      <c r="K13" s="68">
        <v>18458</v>
      </c>
      <c r="L13" s="8"/>
      <c r="M13" s="78"/>
      <c r="N13" s="75"/>
      <c r="O13" s="75"/>
      <c r="P13" s="75"/>
      <c r="Q13" s="75"/>
    </row>
    <row r="14" spans="1:17" ht="18" customHeight="1">
      <c r="A14" s="42" t="s">
        <v>18</v>
      </c>
      <c r="B14" s="67">
        <v>13</v>
      </c>
      <c r="C14" s="67">
        <v>11</v>
      </c>
      <c r="D14" s="67">
        <v>30</v>
      </c>
      <c r="E14" s="67">
        <v>30</v>
      </c>
      <c r="F14" s="67"/>
      <c r="G14" s="67"/>
      <c r="H14" s="85">
        <f t="shared" si="0"/>
        <v>-17</v>
      </c>
      <c r="I14" s="85">
        <f t="shared" si="1"/>
        <v>-19</v>
      </c>
      <c r="J14" s="82">
        <v>7152</v>
      </c>
      <c r="K14" s="68">
        <v>7152</v>
      </c>
      <c r="L14" s="8"/>
      <c r="M14" s="78"/>
      <c r="N14" s="75"/>
      <c r="O14" s="75"/>
      <c r="P14" s="75"/>
      <c r="Q14" s="75"/>
    </row>
    <row r="15" spans="1:17" ht="18" customHeight="1">
      <c r="A15" s="42" t="s">
        <v>19</v>
      </c>
      <c r="B15" s="67">
        <v>57</v>
      </c>
      <c r="C15" s="67">
        <v>48</v>
      </c>
      <c r="D15" s="67">
        <v>100</v>
      </c>
      <c r="E15" s="67">
        <v>96</v>
      </c>
      <c r="F15" s="67">
        <v>1</v>
      </c>
      <c r="G15" s="67">
        <v>1</v>
      </c>
      <c r="H15" s="85">
        <f t="shared" si="0"/>
        <v>-43</v>
      </c>
      <c r="I15" s="85">
        <f t="shared" si="1"/>
        <v>-48</v>
      </c>
      <c r="J15" s="82">
        <v>17765</v>
      </c>
      <c r="K15" s="68">
        <v>17765</v>
      </c>
      <c r="L15" s="8"/>
      <c r="M15" s="78"/>
      <c r="N15" s="75"/>
      <c r="O15" s="75"/>
      <c r="P15" s="75"/>
      <c r="Q15" s="75"/>
    </row>
    <row r="16" spans="1:17" ht="18" customHeight="1">
      <c r="A16" s="42" t="s">
        <v>20</v>
      </c>
      <c r="B16" s="67">
        <v>109</v>
      </c>
      <c r="C16" s="67">
        <v>72</v>
      </c>
      <c r="D16" s="67">
        <v>226</v>
      </c>
      <c r="E16" s="67">
        <v>240</v>
      </c>
      <c r="F16" s="67"/>
      <c r="G16" s="67"/>
      <c r="H16" s="85">
        <f t="shared" si="0"/>
        <v>-117</v>
      </c>
      <c r="I16" s="85">
        <f t="shared" si="1"/>
        <v>-168</v>
      </c>
      <c r="J16" s="82">
        <v>47912</v>
      </c>
      <c r="K16" s="68">
        <v>47912</v>
      </c>
      <c r="L16" s="8"/>
      <c r="M16" s="78"/>
      <c r="N16" s="75"/>
      <c r="O16" s="75"/>
      <c r="P16" s="75"/>
      <c r="Q16" s="75"/>
    </row>
    <row r="17" spans="1:17" ht="18" customHeight="1">
      <c r="A17" s="42" t="s">
        <v>21</v>
      </c>
      <c r="B17" s="67">
        <v>53</v>
      </c>
      <c r="C17" s="67">
        <v>39</v>
      </c>
      <c r="D17" s="67">
        <v>89</v>
      </c>
      <c r="E17" s="67">
        <v>91</v>
      </c>
      <c r="F17" s="67"/>
      <c r="G17" s="67"/>
      <c r="H17" s="85">
        <f t="shared" si="0"/>
        <v>-36</v>
      </c>
      <c r="I17" s="85">
        <f t="shared" si="1"/>
        <v>-52</v>
      </c>
      <c r="J17" s="82">
        <v>16435</v>
      </c>
      <c r="K17" s="68">
        <v>16435</v>
      </c>
      <c r="L17" s="8"/>
      <c r="M17" s="76"/>
      <c r="N17" s="77"/>
      <c r="O17" s="77"/>
      <c r="P17" s="77"/>
      <c r="Q17" s="77"/>
    </row>
    <row r="18" spans="1:17" ht="18" customHeight="1">
      <c r="A18" s="42" t="s">
        <v>22</v>
      </c>
      <c r="B18" s="67">
        <v>81</v>
      </c>
      <c r="C18" s="67">
        <v>65</v>
      </c>
      <c r="D18" s="67">
        <v>172</v>
      </c>
      <c r="E18" s="67">
        <v>177</v>
      </c>
      <c r="F18" s="67"/>
      <c r="G18" s="67"/>
      <c r="H18" s="85">
        <f t="shared" si="0"/>
        <v>-91</v>
      </c>
      <c r="I18" s="85">
        <f t="shared" si="1"/>
        <v>-112</v>
      </c>
      <c r="J18" s="82">
        <v>42221</v>
      </c>
      <c r="K18" s="68">
        <v>42221</v>
      </c>
      <c r="L18" s="8"/>
      <c r="M18" s="78"/>
      <c r="N18" s="75"/>
      <c r="O18" s="75"/>
      <c r="P18" s="75"/>
      <c r="Q18" s="75"/>
    </row>
    <row r="19" spans="1:17" ht="18" customHeight="1">
      <c r="A19" s="42" t="s">
        <v>23</v>
      </c>
      <c r="B19" s="67">
        <v>65</v>
      </c>
      <c r="C19" s="67">
        <v>53</v>
      </c>
      <c r="D19" s="67">
        <v>85</v>
      </c>
      <c r="E19" s="67">
        <v>93</v>
      </c>
      <c r="F19" s="67">
        <v>1</v>
      </c>
      <c r="G19" s="67"/>
      <c r="H19" s="85">
        <f t="shared" si="0"/>
        <v>-20</v>
      </c>
      <c r="I19" s="85">
        <f t="shared" si="1"/>
        <v>-40</v>
      </c>
      <c r="J19" s="82">
        <v>24461</v>
      </c>
      <c r="K19" s="68">
        <v>24461</v>
      </c>
      <c r="L19" s="8"/>
      <c r="M19" s="76"/>
      <c r="N19" s="77"/>
      <c r="O19" s="77"/>
      <c r="P19" s="77"/>
      <c r="Q19" s="77"/>
    </row>
    <row r="20" spans="1:17" ht="18" customHeight="1">
      <c r="A20" s="42" t="s">
        <v>24</v>
      </c>
      <c r="B20" s="67">
        <v>31</v>
      </c>
      <c r="C20" s="67">
        <v>31</v>
      </c>
      <c r="D20" s="67">
        <v>73</v>
      </c>
      <c r="E20" s="67">
        <v>65</v>
      </c>
      <c r="F20" s="67"/>
      <c r="G20" s="67"/>
      <c r="H20" s="85">
        <f t="shared" si="0"/>
        <v>-42</v>
      </c>
      <c r="I20" s="85">
        <f t="shared" si="1"/>
        <v>-34</v>
      </c>
      <c r="J20" s="82">
        <v>12186</v>
      </c>
      <c r="K20" s="68">
        <v>12186</v>
      </c>
      <c r="L20" s="8"/>
      <c r="M20" s="76"/>
      <c r="N20" s="77"/>
      <c r="O20" s="77"/>
      <c r="P20" s="77"/>
      <c r="Q20" s="77"/>
    </row>
    <row r="21" spans="1:17" ht="18" customHeight="1">
      <c r="A21" s="42" t="s">
        <v>25</v>
      </c>
      <c r="B21" s="67">
        <v>29</v>
      </c>
      <c r="C21" s="67">
        <v>9</v>
      </c>
      <c r="D21" s="67">
        <v>65</v>
      </c>
      <c r="E21" s="67">
        <v>63</v>
      </c>
      <c r="F21" s="67"/>
      <c r="G21" s="67"/>
      <c r="H21" s="85">
        <f t="shared" si="0"/>
        <v>-36</v>
      </c>
      <c r="I21" s="85">
        <f t="shared" si="1"/>
        <v>-54</v>
      </c>
      <c r="J21" s="82">
        <v>10348</v>
      </c>
      <c r="K21" s="68">
        <v>10348</v>
      </c>
      <c r="L21" s="8"/>
      <c r="M21" s="78"/>
      <c r="N21" s="75"/>
      <c r="O21" s="75"/>
      <c r="P21" s="75"/>
      <c r="Q21" s="75"/>
    </row>
    <row r="22" spans="1:17" ht="18" customHeight="1">
      <c r="A22" s="42" t="s">
        <v>26</v>
      </c>
      <c r="B22" s="67">
        <v>35</v>
      </c>
      <c r="C22" s="67">
        <v>26</v>
      </c>
      <c r="D22" s="67">
        <v>73</v>
      </c>
      <c r="E22" s="67">
        <v>55</v>
      </c>
      <c r="F22" s="67"/>
      <c r="G22" s="67"/>
      <c r="H22" s="85">
        <f t="shared" si="0"/>
        <v>-38</v>
      </c>
      <c r="I22" s="85">
        <f t="shared" si="1"/>
        <v>-29</v>
      </c>
      <c r="J22" s="82">
        <v>16643</v>
      </c>
      <c r="K22" s="68">
        <v>16643</v>
      </c>
      <c r="L22" s="8"/>
      <c r="M22" s="78"/>
      <c r="N22" s="75"/>
      <c r="O22" s="75"/>
      <c r="P22" s="75"/>
      <c r="Q22" s="75"/>
    </row>
    <row r="23" spans="1:17" ht="18" customHeight="1">
      <c r="A23" s="42" t="s">
        <v>27</v>
      </c>
      <c r="B23" s="67">
        <v>56</v>
      </c>
      <c r="C23" s="67">
        <v>64</v>
      </c>
      <c r="D23" s="67">
        <v>138</v>
      </c>
      <c r="E23" s="67">
        <v>99</v>
      </c>
      <c r="F23" s="67"/>
      <c r="G23" s="67"/>
      <c r="H23" s="85">
        <f t="shared" si="0"/>
        <v>-82</v>
      </c>
      <c r="I23" s="85">
        <f t="shared" si="1"/>
        <v>-35</v>
      </c>
      <c r="J23" s="82">
        <v>24514</v>
      </c>
      <c r="K23" s="68">
        <v>24514</v>
      </c>
      <c r="L23" s="8"/>
      <c r="M23" s="78"/>
      <c r="N23" s="75"/>
      <c r="O23" s="75"/>
      <c r="P23" s="75"/>
      <c r="Q23" s="75"/>
    </row>
    <row r="24" spans="1:17" ht="18" customHeight="1">
      <c r="A24" s="42" t="s">
        <v>28</v>
      </c>
      <c r="B24" s="67">
        <v>64</v>
      </c>
      <c r="C24" s="67">
        <v>73</v>
      </c>
      <c r="D24" s="67">
        <v>109</v>
      </c>
      <c r="E24" s="67">
        <v>118</v>
      </c>
      <c r="F24" s="67"/>
      <c r="G24" s="67"/>
      <c r="H24" s="85">
        <f t="shared" si="0"/>
        <v>-45</v>
      </c>
      <c r="I24" s="85">
        <f t="shared" si="1"/>
        <v>-45</v>
      </c>
      <c r="J24" s="82">
        <v>23180</v>
      </c>
      <c r="K24" s="68">
        <v>23180</v>
      </c>
      <c r="L24" s="8"/>
      <c r="M24" s="76"/>
      <c r="N24" s="77"/>
      <c r="O24" s="77"/>
      <c r="P24" s="77"/>
      <c r="Q24" s="77"/>
    </row>
    <row r="25" spans="1:17" ht="18" customHeight="1">
      <c r="A25" s="42" t="s">
        <v>29</v>
      </c>
      <c r="B25" s="67">
        <v>27</v>
      </c>
      <c r="C25" s="67">
        <v>22</v>
      </c>
      <c r="D25" s="67">
        <v>46</v>
      </c>
      <c r="E25" s="67">
        <v>53</v>
      </c>
      <c r="F25" s="67">
        <v>1</v>
      </c>
      <c r="G25" s="67"/>
      <c r="H25" s="85">
        <f t="shared" si="0"/>
        <v>-19</v>
      </c>
      <c r="I25" s="85">
        <f t="shared" si="1"/>
        <v>-31</v>
      </c>
      <c r="J25" s="82">
        <v>10986</v>
      </c>
      <c r="K25" s="68">
        <v>10986</v>
      </c>
      <c r="L25" s="8"/>
      <c r="M25" s="76"/>
      <c r="N25" s="77"/>
      <c r="O25" s="77"/>
      <c r="P25" s="77"/>
      <c r="Q25" s="77"/>
    </row>
    <row r="26" spans="1:17" ht="18" customHeight="1">
      <c r="A26" s="42" t="s">
        <v>30</v>
      </c>
      <c r="B26" s="67">
        <v>564</v>
      </c>
      <c r="C26" s="67">
        <v>511</v>
      </c>
      <c r="D26" s="67">
        <v>824</v>
      </c>
      <c r="E26" s="67">
        <v>918</v>
      </c>
      <c r="F26" s="67">
        <v>2</v>
      </c>
      <c r="G26" s="67">
        <v>4</v>
      </c>
      <c r="H26" s="85">
        <f t="shared" si="0"/>
        <v>-260</v>
      </c>
      <c r="I26" s="85">
        <f t="shared" si="1"/>
        <v>-407</v>
      </c>
      <c r="J26" s="82">
        <v>259262</v>
      </c>
      <c r="K26" s="68">
        <v>259262</v>
      </c>
      <c r="L26" s="8"/>
      <c r="M26" s="78"/>
      <c r="N26" s="75"/>
      <c r="O26" s="75"/>
      <c r="P26" s="75"/>
      <c r="Q26" s="75"/>
    </row>
    <row r="27" spans="1:17" ht="18" customHeight="1">
      <c r="A27" s="42" t="s">
        <v>31</v>
      </c>
      <c r="B27" s="67">
        <v>130</v>
      </c>
      <c r="C27" s="67">
        <v>121</v>
      </c>
      <c r="D27" s="67">
        <v>203</v>
      </c>
      <c r="E27" s="67">
        <v>229</v>
      </c>
      <c r="F27" s="67">
        <v>2</v>
      </c>
      <c r="G27" s="67">
        <v>1</v>
      </c>
      <c r="H27" s="85">
        <f t="shared" si="0"/>
        <v>-73</v>
      </c>
      <c r="I27" s="85">
        <f t="shared" si="1"/>
        <v>-108</v>
      </c>
      <c r="J27" s="82">
        <v>72423</v>
      </c>
      <c r="K27" s="68">
        <v>72423</v>
      </c>
      <c r="L27" s="8"/>
      <c r="M27" s="78"/>
      <c r="N27" s="75"/>
      <c r="O27" s="75"/>
      <c r="P27" s="75"/>
      <c r="Q27" s="75"/>
    </row>
    <row r="28" spans="1:17" ht="18" customHeight="1">
      <c r="A28" s="42" t="s">
        <v>32</v>
      </c>
      <c r="B28" s="67">
        <v>44</v>
      </c>
      <c r="C28" s="67">
        <v>36</v>
      </c>
      <c r="D28" s="67">
        <v>128</v>
      </c>
      <c r="E28" s="67">
        <v>100</v>
      </c>
      <c r="F28" s="67"/>
      <c r="G28" s="67"/>
      <c r="H28" s="85">
        <f t="shared" si="0"/>
        <v>-84</v>
      </c>
      <c r="I28" s="85">
        <f t="shared" si="1"/>
        <v>-64</v>
      </c>
      <c r="J28" s="82">
        <v>26339</v>
      </c>
      <c r="K28" s="68">
        <v>26339</v>
      </c>
      <c r="L28" s="8"/>
      <c r="M28" s="78"/>
      <c r="N28" s="75"/>
      <c r="O28" s="75"/>
      <c r="P28" s="75"/>
      <c r="Q28" s="75"/>
    </row>
    <row r="29" spans="1:17" ht="18" customHeight="1">
      <c r="A29" s="42" t="s">
        <v>33</v>
      </c>
      <c r="B29" s="67">
        <v>110</v>
      </c>
      <c r="C29" s="67">
        <v>105</v>
      </c>
      <c r="D29" s="67">
        <v>78</v>
      </c>
      <c r="E29" s="67">
        <v>101</v>
      </c>
      <c r="F29" s="67"/>
      <c r="G29" s="67"/>
      <c r="H29" s="85">
        <f t="shared" si="0"/>
        <v>32</v>
      </c>
      <c r="I29" s="85">
        <f t="shared" si="1"/>
        <v>4</v>
      </c>
      <c r="J29" s="82">
        <v>42825</v>
      </c>
      <c r="K29" s="68">
        <v>42825</v>
      </c>
      <c r="L29" s="8"/>
      <c r="M29" s="78"/>
      <c r="N29" s="75"/>
      <c r="O29" s="75"/>
      <c r="P29" s="75"/>
      <c r="Q29" s="75"/>
    </row>
    <row r="30" spans="1:17" ht="18" customHeight="1">
      <c r="A30" s="42" t="s">
        <v>34</v>
      </c>
      <c r="B30" s="67">
        <v>250</v>
      </c>
      <c r="C30" s="67">
        <v>200</v>
      </c>
      <c r="D30" s="67">
        <v>363</v>
      </c>
      <c r="E30" s="67">
        <v>416</v>
      </c>
      <c r="F30" s="67">
        <v>1</v>
      </c>
      <c r="G30" s="67"/>
      <c r="H30" s="85">
        <f t="shared" si="0"/>
        <v>-113</v>
      </c>
      <c r="I30" s="85">
        <f t="shared" si="1"/>
        <v>-216</v>
      </c>
      <c r="J30" s="82">
        <v>112264</v>
      </c>
      <c r="K30" s="68">
        <v>112264</v>
      </c>
      <c r="L30" s="8"/>
      <c r="M30" s="78"/>
      <c r="N30" s="75"/>
      <c r="O30" s="75"/>
      <c r="P30" s="75"/>
      <c r="Q30" s="75"/>
    </row>
    <row r="31" spans="1:10" ht="32.25" customHeight="1">
      <c r="A31" s="39" t="s">
        <v>136</v>
      </c>
      <c r="B31" s="39"/>
      <c r="D31" s="39"/>
      <c r="F31" s="39"/>
      <c r="G31" s="39"/>
      <c r="H31" s="5"/>
      <c r="I31" s="3"/>
      <c r="J31" s="3"/>
    </row>
    <row r="32" spans="1:11" ht="18">
      <c r="A32" s="98" t="s">
        <v>138</v>
      </c>
      <c r="B32" s="98"/>
      <c r="C32" s="98"/>
      <c r="D32" s="5"/>
      <c r="E32" s="5"/>
      <c r="F32" s="5"/>
      <c r="G32" s="5"/>
      <c r="H32" s="5"/>
      <c r="I32" s="3"/>
      <c r="J32" s="3"/>
      <c r="K32" s="3"/>
    </row>
    <row r="33" spans="1:8" ht="18">
      <c r="A33" s="3"/>
      <c r="B33" s="3"/>
      <c r="C33" s="5"/>
      <c r="D33" s="5"/>
      <c r="E33" s="5"/>
      <c r="F33" s="5"/>
      <c r="G33" s="5"/>
      <c r="H33" s="5"/>
    </row>
    <row r="34" spans="1:8" ht="18">
      <c r="A34" s="3"/>
      <c r="B34" s="3"/>
      <c r="C34" s="5"/>
      <c r="D34" s="5"/>
      <c r="E34" s="5"/>
      <c r="F34" s="5"/>
      <c r="G34" s="5"/>
      <c r="H34" s="5"/>
    </row>
    <row r="35" spans="1:7" ht="18">
      <c r="A35" s="3"/>
      <c r="B35" s="3"/>
      <c r="C35" s="3"/>
      <c r="D35" s="3"/>
      <c r="E35" s="3"/>
      <c r="F35" s="3"/>
      <c r="G35" s="3"/>
    </row>
    <row r="36" spans="1:7" ht="18">
      <c r="A36" s="3"/>
      <c r="B36" s="3"/>
      <c r="C36" s="3"/>
      <c r="D36" s="3"/>
      <c r="E36" s="3"/>
      <c r="F36" s="3"/>
      <c r="G36" s="3"/>
    </row>
    <row r="37" spans="1:7" ht="18">
      <c r="A37" s="3"/>
      <c r="B37" s="3"/>
      <c r="C37" s="3"/>
      <c r="D37" s="3"/>
      <c r="E37" s="3"/>
      <c r="F37" s="3"/>
      <c r="G37" s="3"/>
    </row>
    <row r="38" spans="1:7" ht="18">
      <c r="A38" s="3"/>
      <c r="B38" s="3"/>
      <c r="C38" s="3"/>
      <c r="D38" s="3"/>
      <c r="E38" s="3"/>
      <c r="F38" s="3"/>
      <c r="G38" s="3"/>
    </row>
  </sheetData>
  <sheetProtection/>
  <mergeCells count="9">
    <mergeCell ref="A32:C32"/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6" zoomScaleSheetLayoutView="6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00390625" defaultRowHeight="12.75" outlineLevelCol="1"/>
  <cols>
    <col min="1" max="1" width="70.125" style="2" customWidth="1"/>
    <col min="2" max="2" width="10.25390625" style="2" customWidth="1" outlineLevel="1"/>
    <col min="3" max="3" width="10.875" style="2" customWidth="1" outlineLevel="1"/>
    <col min="4" max="4" width="9.375" style="2" customWidth="1" outlineLevel="1"/>
    <col min="5" max="5" width="9.875" style="2" customWidth="1" outlineLevel="1"/>
    <col min="6" max="6" width="8.25390625" style="2" customWidth="1" outlineLevel="1"/>
    <col min="7" max="7" width="9.375" style="2" customWidth="1" outlineLevel="1"/>
    <col min="8" max="8" width="12.00390625" style="2" customWidth="1" outlineLevel="1"/>
    <col min="9" max="9" width="8.375" style="2" customWidth="1" outlineLevel="1"/>
    <col min="10" max="10" width="7.375" style="38" customWidth="1" outlineLevel="1"/>
    <col min="11" max="11" width="9.37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8.75">
      <c r="A1" s="101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.75">
      <c r="A2" s="102" t="s">
        <v>141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8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100" t="s">
        <v>1</v>
      </c>
      <c r="B5" s="109" t="s">
        <v>52</v>
      </c>
      <c r="C5" s="109"/>
      <c r="D5" s="109"/>
      <c r="E5" s="109" t="s">
        <v>53</v>
      </c>
      <c r="F5" s="109"/>
      <c r="G5" s="109"/>
      <c r="H5" s="109" t="s">
        <v>11</v>
      </c>
      <c r="I5" s="109"/>
      <c r="J5" s="109" t="s">
        <v>54</v>
      </c>
      <c r="K5" s="109"/>
      <c r="L5" s="109"/>
    </row>
    <row r="6" spans="1:12" ht="32.25" customHeight="1">
      <c r="A6" s="100"/>
      <c r="B6" s="106" t="s">
        <v>62</v>
      </c>
      <c r="C6" s="106"/>
      <c r="D6" s="106"/>
      <c r="E6" s="106" t="s">
        <v>62</v>
      </c>
      <c r="F6" s="106"/>
      <c r="G6" s="106"/>
      <c r="H6" s="106" t="s">
        <v>129</v>
      </c>
      <c r="I6" s="106"/>
      <c r="J6" s="106" t="s">
        <v>128</v>
      </c>
      <c r="K6" s="106"/>
      <c r="L6" s="106"/>
    </row>
    <row r="7" spans="1:12" ht="18.75" customHeight="1">
      <c r="A7" s="108"/>
      <c r="B7" s="40">
        <v>2021</v>
      </c>
      <c r="C7" s="40">
        <v>2022</v>
      </c>
      <c r="D7" s="40" t="s">
        <v>12</v>
      </c>
      <c r="E7" s="40">
        <v>2021</v>
      </c>
      <c r="F7" s="40">
        <v>2022</v>
      </c>
      <c r="G7" s="40" t="s">
        <v>12</v>
      </c>
      <c r="H7" s="40">
        <v>2021</v>
      </c>
      <c r="I7" s="40">
        <v>2022</v>
      </c>
      <c r="J7" s="40">
        <v>2021</v>
      </c>
      <c r="K7" s="40">
        <v>2022</v>
      </c>
      <c r="L7" s="40" t="s">
        <v>12</v>
      </c>
    </row>
    <row r="8" spans="1:15" ht="18" customHeight="1">
      <c r="A8" s="44" t="s">
        <v>15</v>
      </c>
      <c r="B8" s="43">
        <f>'родив.,умерш. абс.цифры'!B8*1000/'родив.,умерш. абс.цифры'!J8</f>
        <v>2.2345407391929597</v>
      </c>
      <c r="C8" s="43">
        <f>'родив.,умерш. абс.цифры'!C8*1000/'родив.,умерш. абс.цифры'!K8</f>
        <v>1.9604469081478386</v>
      </c>
      <c r="D8" s="43">
        <f aca="true" t="shared" si="0" ref="D8:D30">ROUND(C8/B8*100-100,2)</f>
        <v>-12.27</v>
      </c>
      <c r="E8" s="43">
        <f>'родив.,умерш. абс.цифры'!D8*1000/'родив.,умерш. абс.цифры'!J8</f>
        <v>3.6971939183126636</v>
      </c>
      <c r="F8" s="43">
        <f>'родив.,умерш. абс.цифры'!E8*1000/'родив.,умерш. абс.цифры'!K8</f>
        <v>3.8692707629149816</v>
      </c>
      <c r="G8" s="43">
        <f aca="true" t="shared" si="1" ref="G8:G30">ROUND(F8/E8*100-100,2)</f>
        <v>4.65</v>
      </c>
      <c r="H8" s="51">
        <f aca="true" t="shared" si="2" ref="H8:H30">B8-E8</f>
        <v>-1.462653179119704</v>
      </c>
      <c r="I8" s="51">
        <f aca="true" t="shared" si="3" ref="I8:I30">C8-F8</f>
        <v>-1.908823854767143</v>
      </c>
      <c r="J8" s="52">
        <v>4.3</v>
      </c>
      <c r="K8" s="69">
        <v>3.4</v>
      </c>
      <c r="L8" s="43">
        <f>K8/J8*100-100</f>
        <v>-20.930232558139537</v>
      </c>
      <c r="M8" s="28"/>
      <c r="N8" s="2"/>
      <c r="O8" s="14"/>
    </row>
    <row r="9" spans="1:15" ht="18" customHeight="1">
      <c r="A9" s="44" t="s">
        <v>51</v>
      </c>
      <c r="B9" s="43">
        <f>'родив.,умерш. абс.цифры'!B9*1000/'родив.,умерш. абс.цифры'!J9</f>
        <v>2.1300575131225354</v>
      </c>
      <c r="C9" s="43">
        <f>'родив.,умерш. абс.цифры'!C9*1000/'родив.,умерш. абс.цифры'!K9</f>
        <v>1.8522239244543788</v>
      </c>
      <c r="D9" s="43">
        <f t="shared" si="0"/>
        <v>-13.04</v>
      </c>
      <c r="E9" s="43">
        <f>'родив.,умерш. абс.цифры'!D9*1000/'родив.,умерш. абс.цифры'!J9</f>
        <v>3.3135972072230455</v>
      </c>
      <c r="F9" s="43">
        <f>'родив.,умерш. абс.цифры'!E9*1000/'родив.,умерш. абс.цифры'!K9</f>
        <v>3.619685059145591</v>
      </c>
      <c r="G9" s="43">
        <f t="shared" si="1"/>
        <v>9.24</v>
      </c>
      <c r="H9" s="51">
        <f t="shared" si="2"/>
        <v>-1.18353969410051</v>
      </c>
      <c r="I9" s="51">
        <f t="shared" si="3"/>
        <v>-1.7674611346912124</v>
      </c>
      <c r="J9" s="52">
        <v>3.6</v>
      </c>
      <c r="K9" s="69">
        <v>3.8</v>
      </c>
      <c r="L9" s="43">
        <f>K9/J9*100-100</f>
        <v>5.555555555555557</v>
      </c>
      <c r="M9" s="29"/>
      <c r="N9" s="2"/>
      <c r="O9" s="14"/>
    </row>
    <row r="10" spans="1:15" ht="18" customHeight="1">
      <c r="A10" s="44" t="s">
        <v>57</v>
      </c>
      <c r="B10" s="43">
        <f>'родив.,умерш. абс.цифры'!B10*1000/'родив.,умерш. абс.цифры'!J10</f>
        <v>2.6116316749566617</v>
      </c>
      <c r="C10" s="43">
        <f>'родив.,умерш. абс.цифры'!C10*1000/'родив.,умерш. абс.цифры'!K10</f>
        <v>2.3510350219241096</v>
      </c>
      <c r="D10" s="43">
        <f t="shared" si="0"/>
        <v>-9.98</v>
      </c>
      <c r="E10" s="43">
        <f>'родив.,умерш. абс.цифры'!D10*1000/'родив.,умерш. абс.цифры'!J10</f>
        <v>5.081634734134762</v>
      </c>
      <c r="F10" s="43">
        <f>'родив.,умерш. абс.цифры'!E10*1000/'родив.,умерш. абс.цифры'!K10</f>
        <v>4.770051779421928</v>
      </c>
      <c r="G10" s="43">
        <f t="shared" si="1"/>
        <v>-6.13</v>
      </c>
      <c r="H10" s="51">
        <f t="shared" si="2"/>
        <v>-2.4700030591781004</v>
      </c>
      <c r="I10" s="51">
        <f t="shared" si="3"/>
        <v>-2.4190167574978187</v>
      </c>
      <c r="J10" s="52">
        <v>6.5</v>
      </c>
      <c r="K10" s="69">
        <v>2.2</v>
      </c>
      <c r="L10" s="43">
        <f>K10/J10*100-100</f>
        <v>-66.15384615384616</v>
      </c>
      <c r="M10" s="29"/>
      <c r="N10" s="2"/>
      <c r="O10" s="14"/>
    </row>
    <row r="11" spans="1:15" ht="18" customHeight="1">
      <c r="A11" s="42" t="s">
        <v>58</v>
      </c>
      <c r="B11" s="43">
        <f>'родив.,умерш. абс.цифры'!B11*1000/'родив.,умерш. абс.цифры'!J11</f>
        <v>1.6827561774864936</v>
      </c>
      <c r="C11" s="43">
        <f>'родив.,умерш. абс.цифры'!C11*1000/'родив.,умерш. абс.цифры'!K11</f>
        <v>2.0370206359047027</v>
      </c>
      <c r="D11" s="43">
        <f t="shared" si="0"/>
        <v>21.05</v>
      </c>
      <c r="E11" s="43">
        <f>'родив.,умерш. абс.цифры'!D11*1000/'родив.,умерш. абс.цифры'!J11</f>
        <v>4.25117350101851</v>
      </c>
      <c r="F11" s="43">
        <f>'родив.,умерш. абс.цифры'!E11*1000/'родив.,умерш. абс.цифры'!K11</f>
        <v>4.516871844832167</v>
      </c>
      <c r="G11" s="43">
        <f t="shared" si="1"/>
        <v>6.25</v>
      </c>
      <c r="H11" s="51">
        <f t="shared" si="2"/>
        <v>-2.5684173235320165</v>
      </c>
      <c r="I11" s="51">
        <f t="shared" si="3"/>
        <v>-2.4798512089274642</v>
      </c>
      <c r="J11" s="66"/>
      <c r="K11" s="66"/>
      <c r="L11" s="43"/>
      <c r="M11" s="29"/>
      <c r="N11" s="2"/>
      <c r="O11" s="14"/>
    </row>
    <row r="12" spans="1:15" ht="18" customHeight="1">
      <c r="A12" s="44" t="s">
        <v>16</v>
      </c>
      <c r="B12" s="43">
        <f>'родив.,умерш. абс.цифры'!B12*1000/'родив.,умерш. абс.цифры'!J12</f>
        <v>3.5450516986706058</v>
      </c>
      <c r="C12" s="43">
        <f>'родив.,умерш. абс.цифры'!C12*1000/'родив.,умерш. абс.цифры'!K12</f>
        <v>3.3677991137370755</v>
      </c>
      <c r="D12" s="43">
        <f t="shared" si="0"/>
        <v>-5</v>
      </c>
      <c r="E12" s="43">
        <f>'родив.,умерш. абс.цифры'!D12*1000/'родив.,умерш. абс.цифры'!J12</f>
        <v>4.963072378138848</v>
      </c>
      <c r="F12" s="43">
        <f>'родив.,умерш. абс.цифры'!E12*1000/'родив.,умерш. абс.цифры'!K12</f>
        <v>4.549483013293944</v>
      </c>
      <c r="G12" s="43">
        <f t="shared" si="1"/>
        <v>-8.33</v>
      </c>
      <c r="H12" s="51">
        <f t="shared" si="2"/>
        <v>-1.418020679468242</v>
      </c>
      <c r="I12" s="51">
        <f t="shared" si="3"/>
        <v>-1.1816838995568686</v>
      </c>
      <c r="J12" s="52"/>
      <c r="K12" s="69"/>
      <c r="L12" s="43"/>
      <c r="M12" s="30"/>
      <c r="N12" s="2"/>
      <c r="O12" s="14"/>
    </row>
    <row r="13" spans="1:15" ht="18" customHeight="1">
      <c r="A13" s="44" t="s">
        <v>17</v>
      </c>
      <c r="B13" s="43">
        <f>'родив.,умерш. абс.цифры'!B13*1000/'родив.,умерш. абс.цифры'!J13</f>
        <v>1.1377180626286705</v>
      </c>
      <c r="C13" s="43">
        <f>'родив.,умерш. абс.цифры'!C13*1000/'родив.,умерш. абс.цифры'!K13</f>
        <v>1.5711344674395926</v>
      </c>
      <c r="D13" s="43">
        <f t="shared" si="0"/>
        <v>38.1</v>
      </c>
      <c r="E13" s="43">
        <f>'родив.,умерш. абс.цифры'!D13*1000/'родив.,умерш. абс.цифры'!J13</f>
        <v>4.009101744501029</v>
      </c>
      <c r="F13" s="43">
        <f>'родив.,умерш. абс.цифры'!E13*1000/'родив.,умерш. абс.цифры'!K13</f>
        <v>4.11745584570376</v>
      </c>
      <c r="G13" s="43">
        <f t="shared" si="1"/>
        <v>2.7</v>
      </c>
      <c r="H13" s="51">
        <f t="shared" si="2"/>
        <v>-2.8713836818723584</v>
      </c>
      <c r="I13" s="51">
        <f t="shared" si="3"/>
        <v>-2.5463213782641674</v>
      </c>
      <c r="J13" s="52"/>
      <c r="K13" s="52"/>
      <c r="L13" s="43"/>
      <c r="M13" s="30"/>
      <c r="N13" s="2"/>
      <c r="O13" s="14"/>
    </row>
    <row r="14" spans="1:15" ht="18" customHeight="1">
      <c r="A14" s="44" t="s">
        <v>18</v>
      </c>
      <c r="B14" s="43">
        <f>'родив.,умерш. абс.цифры'!B14*1000/'родив.,умерш. абс.цифры'!J14</f>
        <v>1.8176733780760626</v>
      </c>
      <c r="C14" s="43">
        <f>'родив.,умерш. абс.цифры'!C14*1000/'родив.,умерш. абс.цифры'!K14</f>
        <v>1.5380313199105144</v>
      </c>
      <c r="D14" s="43">
        <f t="shared" si="0"/>
        <v>-15.38</v>
      </c>
      <c r="E14" s="43">
        <f>'родив.,умерш. абс.цифры'!D14*1000/'родив.,умерш. абс.цифры'!J14</f>
        <v>4.194630872483222</v>
      </c>
      <c r="F14" s="43">
        <f>'родив.,умерш. абс.цифры'!E14*1000/'родив.,умерш. абс.цифры'!K14</f>
        <v>4.194630872483222</v>
      </c>
      <c r="G14" s="43">
        <f t="shared" si="1"/>
        <v>0</v>
      </c>
      <c r="H14" s="51">
        <f t="shared" si="2"/>
        <v>-2.376957494407159</v>
      </c>
      <c r="I14" s="51">
        <f t="shared" si="3"/>
        <v>-2.6565995525727075</v>
      </c>
      <c r="J14" s="52"/>
      <c r="K14" s="52"/>
      <c r="L14" s="43"/>
      <c r="M14" s="30"/>
      <c r="N14" s="2"/>
      <c r="O14" s="14"/>
    </row>
    <row r="15" spans="1:15" ht="18" customHeight="1">
      <c r="A15" s="44" t="s">
        <v>19</v>
      </c>
      <c r="B15" s="43">
        <f>'родив.,умерш. абс.цифры'!B15*1000/'родив.,умерш. абс.цифры'!J15</f>
        <v>3.2085561497326203</v>
      </c>
      <c r="C15" s="43">
        <f>'родив.,умерш. абс.цифры'!C15*1000/'родив.,умерш. абс.цифры'!K15</f>
        <v>2.70194202082747</v>
      </c>
      <c r="D15" s="43">
        <f t="shared" si="0"/>
        <v>-15.79</v>
      </c>
      <c r="E15" s="43">
        <f>'родив.,умерш. абс.цифры'!D15*1000/'родив.,умерш. абс.цифры'!J15</f>
        <v>5.629045876723895</v>
      </c>
      <c r="F15" s="43">
        <f>'родив.,умерш. абс.цифры'!E15*1000/'родив.,умерш. абс.цифры'!K15</f>
        <v>5.40388404165494</v>
      </c>
      <c r="G15" s="43">
        <f t="shared" si="1"/>
        <v>-4</v>
      </c>
      <c r="H15" s="51">
        <f t="shared" si="2"/>
        <v>-2.4204897269912746</v>
      </c>
      <c r="I15" s="51">
        <f t="shared" si="3"/>
        <v>-2.70194202082747</v>
      </c>
      <c r="J15" s="52">
        <v>18</v>
      </c>
      <c r="K15" s="52">
        <v>16.5</v>
      </c>
      <c r="L15" s="43">
        <f>K15/J15*100-100</f>
        <v>-8.333333333333343</v>
      </c>
      <c r="M15" s="30"/>
      <c r="N15" s="2"/>
      <c r="O15" s="14"/>
    </row>
    <row r="16" spans="1:15" ht="18" customHeight="1">
      <c r="A16" s="44" t="s">
        <v>20</v>
      </c>
      <c r="B16" s="43">
        <f>'родив.,умерш. абс.цифры'!B16*1000/'родив.,умерш. абс.цифры'!J16</f>
        <v>2.275004174319586</v>
      </c>
      <c r="C16" s="43">
        <f>'родив.,умерш. абс.цифры'!C16*1000/'родив.,умерш. абс.цифры'!K16</f>
        <v>1.502755050926699</v>
      </c>
      <c r="D16" s="43">
        <f t="shared" si="0"/>
        <v>-33.94</v>
      </c>
      <c r="E16" s="43">
        <f>'родив.,умерш. абс.цифры'!D16*1000/'родив.,умерш. абс.цифры'!J16</f>
        <v>4.716981132075472</v>
      </c>
      <c r="F16" s="43">
        <f>'родив.,умерш. абс.цифры'!E16*1000/'родив.,умерш. абс.цифры'!K16</f>
        <v>5.009183503088996</v>
      </c>
      <c r="G16" s="43">
        <f t="shared" si="1"/>
        <v>6.19</v>
      </c>
      <c r="H16" s="51">
        <f t="shared" si="2"/>
        <v>-2.441976957755886</v>
      </c>
      <c r="I16" s="51">
        <f t="shared" si="3"/>
        <v>-3.5064284521622975</v>
      </c>
      <c r="J16" s="52"/>
      <c r="K16" s="69"/>
      <c r="L16" s="43"/>
      <c r="M16" s="30"/>
      <c r="N16" s="2"/>
      <c r="O16" s="14"/>
    </row>
    <row r="17" spans="1:15" ht="18" customHeight="1">
      <c r="A17" s="44" t="s">
        <v>21</v>
      </c>
      <c r="B17" s="43">
        <f>'родив.,умерш. абс.цифры'!B17*1000/'родив.,умерш. абс.цифры'!J17</f>
        <v>3.2248250684514757</v>
      </c>
      <c r="C17" s="43">
        <f>'родив.,умерш. абс.цифры'!C17*1000/'родив.,умерш. абс.цифры'!K17</f>
        <v>2.3729844843322176</v>
      </c>
      <c r="D17" s="43">
        <f t="shared" si="0"/>
        <v>-26.42</v>
      </c>
      <c r="E17" s="43">
        <f>'родив.,умерш. абс.цифры'!D17*1000/'родив.,умерш. абс.цифры'!J17</f>
        <v>5.415272284758138</v>
      </c>
      <c r="F17" s="43">
        <f>'родив.,умерш. абс.цифры'!E17*1000/'родив.,умерш. абс.цифры'!K17</f>
        <v>5.536963796775175</v>
      </c>
      <c r="G17" s="43">
        <f t="shared" si="1"/>
        <v>2.25</v>
      </c>
      <c r="H17" s="51">
        <f t="shared" si="2"/>
        <v>-2.190447216306662</v>
      </c>
      <c r="I17" s="51">
        <f t="shared" si="3"/>
        <v>-3.163979312442957</v>
      </c>
      <c r="J17" s="52"/>
      <c r="K17" s="69"/>
      <c r="L17" s="43"/>
      <c r="M17" s="30"/>
      <c r="N17" s="2"/>
      <c r="O17" s="14"/>
    </row>
    <row r="18" spans="1:15" ht="18" customHeight="1">
      <c r="A18" s="44" t="s">
        <v>22</v>
      </c>
      <c r="B18" s="43">
        <f>'родив.,умерш. абс.цифры'!B18*1000/'родив.,умерш. абс.цифры'!J18</f>
        <v>1.918476587480164</v>
      </c>
      <c r="C18" s="43">
        <f>'родив.,умерш. абс.цифры'!C18*1000/'родив.,умерш. абс.цифры'!K18</f>
        <v>1.5395182492124773</v>
      </c>
      <c r="D18" s="43">
        <f t="shared" si="0"/>
        <v>-19.75</v>
      </c>
      <c r="E18" s="43">
        <f>'родив.,умерш. абс.цифры'!D18*1000/'родив.,умерш. абс.цифры'!J18</f>
        <v>4.0738021363776316</v>
      </c>
      <c r="F18" s="43">
        <f>'родив.,умерш. абс.цифры'!E18*1000/'родив.,умерш. абс.цифры'!K18</f>
        <v>4.192226617086284</v>
      </c>
      <c r="G18" s="43">
        <f t="shared" si="1"/>
        <v>2.91</v>
      </c>
      <c r="H18" s="51">
        <f t="shared" si="2"/>
        <v>-2.1553255488974674</v>
      </c>
      <c r="I18" s="51">
        <f t="shared" si="3"/>
        <v>-2.6527083678738066</v>
      </c>
      <c r="J18" s="52"/>
      <c r="K18" s="52"/>
      <c r="L18" s="43"/>
      <c r="M18" s="30"/>
      <c r="N18" s="2"/>
      <c r="O18" s="14"/>
    </row>
    <row r="19" spans="1:15" ht="18" customHeight="1">
      <c r="A19" s="44" t="s">
        <v>23</v>
      </c>
      <c r="B19" s="43">
        <f>'родив.,умерш. абс.цифры'!B19*1000/'родив.,умерш. абс.цифры'!J19</f>
        <v>2.6572911982339233</v>
      </c>
      <c r="C19" s="43">
        <f>'родив.,умерш. абс.цифры'!C19*1000/'родив.,умерш. абс.цифры'!K19</f>
        <v>2.1667143616368914</v>
      </c>
      <c r="D19" s="43">
        <f t="shared" si="0"/>
        <v>-18.46</v>
      </c>
      <c r="E19" s="43">
        <f>'родив.,умерш. абс.цифры'!D19*1000/'родив.,умерш. абс.цифры'!J19</f>
        <v>3.474919259228977</v>
      </c>
      <c r="F19" s="43">
        <f>'родив.,умерш. абс.цифры'!E19*1000/'родив.,умерш. абс.цифры'!K19</f>
        <v>3.8019704836269983</v>
      </c>
      <c r="G19" s="43">
        <f t="shared" si="1"/>
        <v>9.41</v>
      </c>
      <c r="H19" s="51">
        <f t="shared" si="2"/>
        <v>-0.8176280609950535</v>
      </c>
      <c r="I19" s="51">
        <f t="shared" si="3"/>
        <v>-1.635256121990107</v>
      </c>
      <c r="J19" s="52">
        <v>16.4</v>
      </c>
      <c r="K19" s="52"/>
      <c r="L19" s="43">
        <f>K19/J19*100-100</f>
        <v>-100</v>
      </c>
      <c r="M19" s="30"/>
      <c r="N19" s="2"/>
      <c r="O19" s="14"/>
    </row>
    <row r="20" spans="1:15" ht="18" customHeight="1">
      <c r="A20" s="44" t="s">
        <v>24</v>
      </c>
      <c r="B20" s="43">
        <f>'родив.,умерш. абс.цифры'!B20*1000/'родив.,умерш. абс.цифры'!J20</f>
        <v>2.543902839323814</v>
      </c>
      <c r="C20" s="43">
        <f>'родив.,умерш. абс.цифры'!C20*1000/'родив.,умерш. абс.цифры'!K20</f>
        <v>2.543902839323814</v>
      </c>
      <c r="D20" s="43">
        <f t="shared" si="0"/>
        <v>0</v>
      </c>
      <c r="E20" s="43">
        <f>'родив.,умерш. абс.цифры'!D20*1000/'родив.,умерш. абс.цифры'!J20</f>
        <v>5.990480879698014</v>
      </c>
      <c r="F20" s="43">
        <f>'родив.,умерш. абс.цифры'!E20*1000/'родив.,умерш. абс.цифры'!K20</f>
        <v>5.3339898243886426</v>
      </c>
      <c r="G20" s="43">
        <f t="shared" si="1"/>
        <v>-10.96</v>
      </c>
      <c r="H20" s="51">
        <f t="shared" si="2"/>
        <v>-3.4465780403741997</v>
      </c>
      <c r="I20" s="51">
        <f t="shared" si="3"/>
        <v>-2.7900869850648284</v>
      </c>
      <c r="J20" s="52"/>
      <c r="K20" s="52"/>
      <c r="L20" s="43"/>
      <c r="M20" s="30"/>
      <c r="N20" s="2"/>
      <c r="O20" s="14"/>
    </row>
    <row r="21" spans="1:15" ht="18" customHeight="1">
      <c r="A21" s="44" t="s">
        <v>25</v>
      </c>
      <c r="B21" s="43">
        <f>'родив.,умерш. абс.цифры'!B21*1000/'родив.,умерш. абс.цифры'!J21</f>
        <v>2.8024739080015464</v>
      </c>
      <c r="C21" s="43">
        <f>'родив.,умерш. абс.цифры'!C21*1000/'родив.,умерш. абс.цифры'!K21</f>
        <v>0.8697332817935833</v>
      </c>
      <c r="D21" s="43">
        <f t="shared" si="0"/>
        <v>-68.97</v>
      </c>
      <c r="E21" s="43">
        <f>'родив.,умерш. абс.цифры'!D21*1000/'родив.,умерш. абс.цифры'!J21</f>
        <v>6.28140703517588</v>
      </c>
      <c r="F21" s="43">
        <f>'родив.,умерш. абс.цифры'!E21*1000/'родив.,умерш. абс.цифры'!K21</f>
        <v>6.0881329725550835</v>
      </c>
      <c r="G21" s="43">
        <f t="shared" si="1"/>
        <v>-3.08</v>
      </c>
      <c r="H21" s="51">
        <f t="shared" si="2"/>
        <v>-3.4789331271743333</v>
      </c>
      <c r="I21" s="51">
        <f t="shared" si="3"/>
        <v>-5.2183996907615</v>
      </c>
      <c r="J21" s="52"/>
      <c r="K21" s="52"/>
      <c r="L21" s="43"/>
      <c r="M21" s="30"/>
      <c r="N21" s="2"/>
      <c r="O21" s="14"/>
    </row>
    <row r="22" spans="1:15" ht="18" customHeight="1">
      <c r="A22" s="44" t="s">
        <v>26</v>
      </c>
      <c r="B22" s="43">
        <f>'родив.,умерш. абс.цифры'!B22*1000/'родив.,умерш. абс.цифры'!J22</f>
        <v>2.102986240461455</v>
      </c>
      <c r="C22" s="43">
        <f>'родив.,умерш. абс.цифры'!C22*1000/'родив.,умерш. абс.цифры'!K22</f>
        <v>1.562218350057081</v>
      </c>
      <c r="D22" s="43">
        <f t="shared" si="0"/>
        <v>-25.71</v>
      </c>
      <c r="E22" s="43">
        <f>'родив.,умерш. абс.цифры'!D22*1000/'родив.,умерш. абс.цифры'!J22</f>
        <v>4.386228444391035</v>
      </c>
      <c r="F22" s="43">
        <f>'родив.,умерш. абс.цифры'!E22*1000/'родив.,умерш. абс.цифры'!K22</f>
        <v>3.3046926635822866</v>
      </c>
      <c r="G22" s="43">
        <f t="shared" si="1"/>
        <v>-24.66</v>
      </c>
      <c r="H22" s="51">
        <f t="shared" si="2"/>
        <v>-2.28324220392958</v>
      </c>
      <c r="I22" s="51">
        <f t="shared" si="3"/>
        <v>-1.7424743135252057</v>
      </c>
      <c r="J22" s="52"/>
      <c r="K22" s="52"/>
      <c r="L22" s="43"/>
      <c r="M22" s="30"/>
      <c r="N22" s="2"/>
      <c r="O22" s="14"/>
    </row>
    <row r="23" spans="1:15" ht="18" customHeight="1">
      <c r="A23" s="44" t="s">
        <v>27</v>
      </c>
      <c r="B23" s="43">
        <f>'родив.,умерш. абс.цифры'!B23*1000/'родив.,умерш. абс.цифры'!J23</f>
        <v>2.2844089091947457</v>
      </c>
      <c r="C23" s="43">
        <f>'родив.,умерш. абс.цифры'!C23*1000/'родив.,умерш. абс.цифры'!K23</f>
        <v>2.6107530390797096</v>
      </c>
      <c r="D23" s="43">
        <f t="shared" si="0"/>
        <v>14.29</v>
      </c>
      <c r="E23" s="43">
        <f>'родив.,умерш. абс.цифры'!D23*1000/'родив.,умерш. абс.цифры'!J23</f>
        <v>5.6294362405156235</v>
      </c>
      <c r="F23" s="43">
        <f>'родив.,умерш. абс.цифры'!E23*1000/'родив.,умерш. абс.цифры'!K23</f>
        <v>4.038508607326426</v>
      </c>
      <c r="G23" s="43">
        <f t="shared" si="1"/>
        <v>-28.26</v>
      </c>
      <c r="H23" s="51">
        <f t="shared" si="2"/>
        <v>-3.345027331320878</v>
      </c>
      <c r="I23" s="51">
        <f t="shared" si="3"/>
        <v>-1.4277555682467162</v>
      </c>
      <c r="J23" s="52"/>
      <c r="K23" s="52"/>
      <c r="L23" s="43"/>
      <c r="M23" s="30"/>
      <c r="N23" s="2"/>
      <c r="O23" s="14"/>
    </row>
    <row r="24" spans="1:15" ht="18" customHeight="1">
      <c r="A24" s="44" t="s">
        <v>28</v>
      </c>
      <c r="B24" s="43">
        <f>'родив.,умерш. абс.цифры'!B24*1000/'родив.,умерш. абс.цифры'!J24</f>
        <v>2.76100086281277</v>
      </c>
      <c r="C24" s="43">
        <f>'родив.,умерш. абс.цифры'!C24*1000/'родив.,умерш. абс.цифры'!K24</f>
        <v>3.1492666091458155</v>
      </c>
      <c r="D24" s="43">
        <f t="shared" si="0"/>
        <v>14.06</v>
      </c>
      <c r="E24" s="43">
        <f>'родив.,умерш. абс.цифры'!D24*1000/'родив.,умерш. абс.цифры'!J24</f>
        <v>4.702329594477998</v>
      </c>
      <c r="F24" s="43">
        <f>'родив.,умерш. абс.цифры'!E24*1000/'родив.,умерш. абс.цифры'!K24</f>
        <v>5.090595340811044</v>
      </c>
      <c r="G24" s="43">
        <f t="shared" si="1"/>
        <v>8.26</v>
      </c>
      <c r="H24" s="51">
        <f t="shared" si="2"/>
        <v>-1.9413287316652283</v>
      </c>
      <c r="I24" s="51">
        <f t="shared" si="3"/>
        <v>-1.9413287316652283</v>
      </c>
      <c r="J24" s="52"/>
      <c r="K24" s="69"/>
      <c r="L24" s="43"/>
      <c r="M24" s="30"/>
      <c r="N24" s="2"/>
      <c r="O24" s="14"/>
    </row>
    <row r="25" spans="1:15" ht="18" customHeight="1">
      <c r="A25" s="44" t="s">
        <v>29</v>
      </c>
      <c r="B25" s="43">
        <f>'родив.,умерш. абс.цифры'!B25*1000/'родив.,умерш. абс.цифры'!J25</f>
        <v>2.457673402512288</v>
      </c>
      <c r="C25" s="43">
        <f>'родив.,умерш. абс.цифры'!C25*1000/'родив.,умерш. абс.цифры'!K25</f>
        <v>2.0025486983433463</v>
      </c>
      <c r="D25" s="43">
        <f t="shared" si="0"/>
        <v>-18.52</v>
      </c>
      <c r="E25" s="43">
        <f>'родив.,умерш. абс.цифры'!D25*1000/'родив.,умерш. абс.цифры'!J25</f>
        <v>4.187147278354269</v>
      </c>
      <c r="F25" s="43">
        <f>'родив.,умерш. абс.цифры'!E25*1000/'родив.,умерш. абс.цифры'!K25</f>
        <v>4.824321864190789</v>
      </c>
      <c r="G25" s="43">
        <f t="shared" si="1"/>
        <v>15.22</v>
      </c>
      <c r="H25" s="51">
        <f t="shared" si="2"/>
        <v>-1.7294738758419808</v>
      </c>
      <c r="I25" s="51">
        <f t="shared" si="3"/>
        <v>-2.8217731658474423</v>
      </c>
      <c r="J25" s="52">
        <v>34.6</v>
      </c>
      <c r="K25" s="69"/>
      <c r="L25" s="43">
        <f>K25/J25*100-100</f>
        <v>-100</v>
      </c>
      <c r="M25" s="30"/>
      <c r="N25" s="2"/>
      <c r="O25" s="14"/>
    </row>
    <row r="26" spans="1:15" ht="18" customHeight="1">
      <c r="A26" s="44" t="s">
        <v>30</v>
      </c>
      <c r="B26" s="43">
        <f>'родив.,умерш. абс.цифры'!B26*1000/'родив.,умерш. абс.цифры'!J26</f>
        <v>2.175405574283929</v>
      </c>
      <c r="C26" s="43">
        <f>'родив.,умерш. абс.цифры'!C26*1000/'родив.,умерш. абс.цифры'!K26</f>
        <v>1.9709791639345526</v>
      </c>
      <c r="D26" s="43">
        <f t="shared" si="0"/>
        <v>-9.4</v>
      </c>
      <c r="E26" s="43">
        <f>'родив.,умерш. абс.цифры'!D26*1000/'родив.,умерш. абс.цифры'!J26</f>
        <v>3.178252115620492</v>
      </c>
      <c r="F26" s="43">
        <f>'родив.,умерш. абс.цифры'!E26*1000/'родив.,умерш. абс.цифры'!K26</f>
        <v>3.54081971133448</v>
      </c>
      <c r="G26" s="43">
        <f t="shared" si="1"/>
        <v>11.41</v>
      </c>
      <c r="H26" s="51">
        <f t="shared" si="2"/>
        <v>-1.002846541336563</v>
      </c>
      <c r="I26" s="51">
        <f t="shared" si="3"/>
        <v>-1.5698405473999275</v>
      </c>
      <c r="J26" s="52">
        <v>3.3</v>
      </c>
      <c r="K26" s="69">
        <v>6.7</v>
      </c>
      <c r="L26" s="43">
        <f>K26/J26*100-100</f>
        <v>103.03030303030303</v>
      </c>
      <c r="M26" s="30"/>
      <c r="N26" s="2"/>
      <c r="O26" s="14"/>
    </row>
    <row r="27" spans="1:15" ht="18" customHeight="1">
      <c r="A27" s="44" t="s">
        <v>31</v>
      </c>
      <c r="B27" s="43">
        <f>'родив.,умерш. абс.цифры'!B27*1000/'родив.,умерш. абс.цифры'!J27</f>
        <v>1.7950098725542991</v>
      </c>
      <c r="C27" s="43">
        <f>'родив.,умерш. абс.цифры'!C27*1000/'родив.,умерш. абс.цифры'!K27</f>
        <v>1.6707399583005398</v>
      </c>
      <c r="D27" s="43">
        <f t="shared" si="0"/>
        <v>-6.92</v>
      </c>
      <c r="E27" s="43">
        <f>'родив.,умерш. абс.цифры'!D27*1000/'родив.,умерш. абс.цифры'!J27</f>
        <v>2.80297695483479</v>
      </c>
      <c r="F27" s="43">
        <f>'родив.,умерш. абс.цифры'!E27*1000/'родив.,умерш. абс.цифры'!K27</f>
        <v>3.1619789293456497</v>
      </c>
      <c r="G27" s="43">
        <f t="shared" si="1"/>
        <v>12.81</v>
      </c>
      <c r="H27" s="51">
        <f t="shared" si="2"/>
        <v>-1.007967082280491</v>
      </c>
      <c r="I27" s="51">
        <f t="shared" si="3"/>
        <v>-1.49123897104511</v>
      </c>
      <c r="J27" s="52">
        <v>12.9</v>
      </c>
      <c r="K27" s="69">
        <v>6.9</v>
      </c>
      <c r="L27" s="43">
        <f>K27/J27*100-100</f>
        <v>-46.51162790697674</v>
      </c>
      <c r="M27" s="30"/>
      <c r="N27" s="2"/>
      <c r="O27" s="14"/>
    </row>
    <row r="28" spans="1:15" ht="18" customHeight="1">
      <c r="A28" s="44" t="s">
        <v>32</v>
      </c>
      <c r="B28" s="43">
        <f>'родив.,умерш. абс.цифры'!B28*1000/'родив.,умерш. абс.цифры'!J28</f>
        <v>1.6705265955427313</v>
      </c>
      <c r="C28" s="43">
        <f>'родив.,умерш. абс.цифры'!C28*1000/'родив.,умерш. абс.цифры'!K28</f>
        <v>1.3667944872622346</v>
      </c>
      <c r="D28" s="43">
        <f t="shared" si="0"/>
        <v>-18.18</v>
      </c>
      <c r="E28" s="43">
        <f>'родив.,умерш. абс.цифры'!D28*1000/'родив.,умерш. абс.цифры'!J28</f>
        <v>4.859713732487946</v>
      </c>
      <c r="F28" s="43">
        <f>'родив.,умерш. абс.цифры'!E28*1000/'родив.,умерш. абс.цифры'!K28</f>
        <v>3.7966513535062076</v>
      </c>
      <c r="G28" s="43">
        <f t="shared" si="1"/>
        <v>-21.88</v>
      </c>
      <c r="H28" s="51">
        <f t="shared" si="2"/>
        <v>-3.1891871369452147</v>
      </c>
      <c r="I28" s="51">
        <f t="shared" si="3"/>
        <v>-2.429856866243973</v>
      </c>
      <c r="J28" s="52"/>
      <c r="K28" s="52"/>
      <c r="L28" s="43"/>
      <c r="M28" s="30"/>
      <c r="N28" s="2"/>
      <c r="O28" s="14"/>
    </row>
    <row r="29" spans="1:15" ht="18" customHeight="1">
      <c r="A29" s="44" t="s">
        <v>33</v>
      </c>
      <c r="B29" s="43">
        <f>'родив.,умерш. абс.цифры'!B29*1000/'родив.,умерш. абс.цифры'!J29</f>
        <v>2.568593111500292</v>
      </c>
      <c r="C29" s="43">
        <f>'родив.,умерш. абс.цифры'!C29*1000/'родив.,умерш. абс.цифры'!K29</f>
        <v>2.4518388791593697</v>
      </c>
      <c r="D29" s="43">
        <f t="shared" si="0"/>
        <v>-4.55</v>
      </c>
      <c r="E29" s="43">
        <f>'родив.,умерш. абс.цифры'!D29*1000/'родив.,умерш. абс.цифры'!J29</f>
        <v>1.8213660245183887</v>
      </c>
      <c r="F29" s="43">
        <f>'родив.,умерш. абс.цифры'!E29*1000/'родив.,умерш. абс.цифры'!K29</f>
        <v>2.3584354932866316</v>
      </c>
      <c r="G29" s="43">
        <f t="shared" si="1"/>
        <v>29.49</v>
      </c>
      <c r="H29" s="51">
        <f t="shared" si="2"/>
        <v>0.7472270869819033</v>
      </c>
      <c r="I29" s="51">
        <f t="shared" si="3"/>
        <v>0.09340338587273811</v>
      </c>
      <c r="J29" s="52"/>
      <c r="K29" s="69"/>
      <c r="L29" s="43"/>
      <c r="M29" s="30"/>
      <c r="N29" s="2"/>
      <c r="O29" s="14"/>
    </row>
    <row r="30" spans="1:15" ht="18.75">
      <c r="A30" s="44" t="s">
        <v>34</v>
      </c>
      <c r="B30" s="43">
        <f>'родив.,умерш. абс.цифры'!B30*1000/'родив.,умерш. абс.цифры'!J30</f>
        <v>2.2268937504453787</v>
      </c>
      <c r="C30" s="43">
        <f>'родив.,умерш. абс.цифры'!C30*1000/'родив.,умерш. абс.цифры'!K30</f>
        <v>1.781515000356303</v>
      </c>
      <c r="D30" s="43">
        <f t="shared" si="0"/>
        <v>-20</v>
      </c>
      <c r="E30" s="43">
        <f>'родив.,умерш. абс.цифры'!D30*1000/'родив.,умерш. абс.цифры'!J30</f>
        <v>3.23344972564669</v>
      </c>
      <c r="F30" s="43">
        <f>'родив.,умерш. абс.цифры'!E30*1000/'родив.,умерш. абс.цифры'!K30</f>
        <v>3.70555120074111</v>
      </c>
      <c r="G30" s="43">
        <f t="shared" si="1"/>
        <v>14.6</v>
      </c>
      <c r="H30" s="51">
        <f t="shared" si="2"/>
        <v>-1.0065559752013113</v>
      </c>
      <c r="I30" s="51">
        <f t="shared" si="3"/>
        <v>-1.9240362003848073</v>
      </c>
      <c r="J30" s="52">
        <v>4.2</v>
      </c>
      <c r="K30" s="69"/>
      <c r="L30" s="43">
        <f>K30/J30*100-100</f>
        <v>-100</v>
      </c>
      <c r="M30" s="30"/>
      <c r="N30" s="2"/>
      <c r="O30" s="14"/>
    </row>
    <row r="31" spans="1:13" ht="12.75" customHeight="1">
      <c r="A31" s="31"/>
      <c r="B31" s="80"/>
      <c r="C31" s="18"/>
      <c r="D31" s="18"/>
      <c r="E31" s="81"/>
      <c r="F31" s="3"/>
      <c r="G31" s="3"/>
      <c r="J31" s="37"/>
      <c r="K31" s="64"/>
      <c r="L31" s="37"/>
      <c r="M31" s="30"/>
    </row>
    <row r="32" spans="1:12" ht="4.5" customHeight="1" hidden="1">
      <c r="A32" s="31"/>
      <c r="B32" s="3"/>
      <c r="C32" s="3"/>
      <c r="D32" s="3"/>
      <c r="E32" s="3"/>
      <c r="F32" s="3"/>
      <c r="G32" s="3"/>
      <c r="J32" s="37"/>
      <c r="K32" s="36"/>
      <c r="L32" s="37"/>
    </row>
    <row r="33" spans="1:12" ht="18">
      <c r="A33" s="107" t="s">
        <v>134</v>
      </c>
      <c r="B33" s="107"/>
      <c r="C33" s="107"/>
      <c r="D33" s="107"/>
      <c r="E33" s="107"/>
      <c r="F33" s="107"/>
      <c r="G33" s="107"/>
      <c r="J33" s="37"/>
      <c r="K33" s="36"/>
      <c r="L33" s="37"/>
    </row>
    <row r="34" spans="1:12" ht="13.5" customHeight="1">
      <c r="A34" s="31" t="s">
        <v>56</v>
      </c>
      <c r="B34" s="31"/>
      <c r="C34" s="31"/>
      <c r="D34" s="31"/>
      <c r="E34" s="31"/>
      <c r="F34" s="31"/>
      <c r="G34" s="31"/>
      <c r="J34" s="37"/>
      <c r="K34" s="37"/>
      <c r="L34" s="37"/>
    </row>
    <row r="35" spans="1:12" ht="18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8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:12" ht="18">
      <c r="A37" s="3"/>
      <c r="B37" s="3"/>
      <c r="C37" s="3"/>
      <c r="D37" s="3"/>
      <c r="E37" s="3"/>
      <c r="F37" s="3"/>
      <c r="G37" s="3"/>
      <c r="J37" s="37"/>
      <c r="K37" s="37"/>
      <c r="L37" s="37"/>
    </row>
    <row r="38" spans="10:12" ht="18">
      <c r="J38" s="37"/>
      <c r="K38" s="37"/>
      <c r="L38" s="37"/>
    </row>
    <row r="39" spans="10:12" ht="18">
      <c r="J39" s="37"/>
      <c r="K39" s="37"/>
      <c r="L39" s="37"/>
    </row>
    <row r="40" spans="10:12" ht="18">
      <c r="J40" s="37"/>
      <c r="K40" s="37"/>
      <c r="L40" s="37"/>
    </row>
    <row r="41" spans="10:12" ht="18">
      <c r="J41" s="37"/>
      <c r="K41" s="37"/>
      <c r="L41" s="37"/>
    </row>
    <row r="42" spans="10:12" ht="18">
      <c r="J42" s="37"/>
      <c r="K42" s="37"/>
      <c r="L42" s="37"/>
    </row>
  </sheetData>
  <sheetProtection/>
  <mergeCells count="12">
    <mergeCell ref="B6:D6"/>
    <mergeCell ref="E6:G6"/>
    <mergeCell ref="H6:I6"/>
    <mergeCell ref="J6:L6"/>
    <mergeCell ref="A33:G33"/>
    <mergeCell ref="A1:L1"/>
    <mergeCell ref="A2:L2"/>
    <mergeCell ref="A5:A7"/>
    <mergeCell ref="B5:D5"/>
    <mergeCell ref="E5:G5"/>
    <mergeCell ref="H5:I5"/>
    <mergeCell ref="J5:L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2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7.75390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75390625" style="0" customWidth="1"/>
    <col min="8" max="8" width="14.75390625" style="0" customWidth="1"/>
    <col min="9" max="10" width="9.125" style="6" customWidth="1"/>
  </cols>
  <sheetData>
    <row r="3" spans="1:8" ht="18" customHeight="1">
      <c r="A3" s="114" t="s">
        <v>2</v>
      </c>
      <c r="B3" s="114"/>
      <c r="C3" s="114"/>
      <c r="D3" s="114"/>
      <c r="E3" s="114"/>
      <c r="F3" s="114"/>
      <c r="G3" s="114"/>
      <c r="H3" s="6"/>
    </row>
    <row r="4" spans="1:22" ht="18" customHeight="1">
      <c r="A4" s="115" t="s">
        <v>132</v>
      </c>
      <c r="B4" s="115"/>
      <c r="C4" s="115"/>
      <c r="D4" s="115"/>
      <c r="E4" s="115"/>
      <c r="F4" s="115"/>
      <c r="G4" s="115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15" t="s">
        <v>142</v>
      </c>
      <c r="B5" s="115"/>
      <c r="C5" s="115"/>
      <c r="D5" s="115"/>
      <c r="E5" s="115"/>
      <c r="F5" s="115"/>
      <c r="G5" s="115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16" t="s">
        <v>3</v>
      </c>
      <c r="B7" s="116"/>
      <c r="C7" s="116"/>
      <c r="D7" s="116"/>
      <c r="E7" s="108">
        <v>2021</v>
      </c>
      <c r="F7" s="108">
        <v>2022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16"/>
      <c r="B8" s="116"/>
      <c r="C8" s="116"/>
      <c r="D8" s="116"/>
      <c r="E8" s="113"/>
      <c r="F8" s="113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71">
        <v>8</v>
      </c>
      <c r="F9" s="71">
        <v>6</v>
      </c>
      <c r="G9" s="43">
        <f>F9/E9*100-100</f>
        <v>-25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/>
      <c r="F10" s="57"/>
      <c r="G10" s="43"/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/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10" t="s">
        <v>38</v>
      </c>
      <c r="B12" s="110"/>
      <c r="C12" s="110"/>
      <c r="D12" s="110"/>
      <c r="E12" s="57"/>
      <c r="F12" s="57"/>
      <c r="G12" s="43"/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/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/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>
        <v>1</v>
      </c>
      <c r="F15" s="57"/>
      <c r="G15" s="43">
        <f aca="true" t="shared" si="0" ref="G15:G22">F15/E15*100-100</f>
        <v>-100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>
        <v>1</v>
      </c>
      <c r="F16" s="57">
        <v>1</v>
      </c>
      <c r="G16" s="43">
        <f t="shared" si="0"/>
        <v>0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11" t="s">
        <v>43</v>
      </c>
      <c r="B17" s="111"/>
      <c r="C17" s="111"/>
      <c r="D17" s="111"/>
      <c r="E17" s="57">
        <v>4</v>
      </c>
      <c r="F17" s="57">
        <v>4</v>
      </c>
      <c r="G17" s="43">
        <f t="shared" si="0"/>
        <v>0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10" t="s">
        <v>8</v>
      </c>
      <c r="B18" s="110"/>
      <c r="C18" s="110"/>
      <c r="D18" s="110"/>
      <c r="E18" s="57"/>
      <c r="F18" s="57"/>
      <c r="G18" s="43"/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/>
      <c r="F19" s="57"/>
      <c r="G19" s="43"/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12" t="s">
        <v>10</v>
      </c>
      <c r="B20" s="112"/>
      <c r="C20" s="112"/>
      <c r="D20" s="112"/>
      <c r="E20" s="57"/>
      <c r="F20" s="57"/>
      <c r="G20" s="43"/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/>
      <c r="F21" s="57"/>
      <c r="G21" s="43"/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11" t="s">
        <v>45</v>
      </c>
      <c r="B22" s="111"/>
      <c r="C22" s="111"/>
      <c r="D22" s="111"/>
      <c r="E22" s="57">
        <v>2</v>
      </c>
      <c r="F22" s="57">
        <v>1</v>
      </c>
      <c r="G22" s="43">
        <f t="shared" si="0"/>
        <v>-50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/>
      <c r="F23" s="57"/>
      <c r="G23" s="43"/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92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91" t="s">
        <v>143</v>
      </c>
      <c r="B25" s="93"/>
      <c r="C25" s="93"/>
      <c r="D25" s="93"/>
      <c r="E25" s="94"/>
      <c r="F25" s="95"/>
      <c r="G25" s="43"/>
      <c r="H25" s="6"/>
      <c r="I25" s="10"/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107" t="s">
        <v>135</v>
      </c>
      <c r="B26" s="107"/>
      <c r="C26" s="107"/>
      <c r="D26" s="107"/>
      <c r="E26" s="107"/>
      <c r="F26" s="107"/>
      <c r="G26" s="107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15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8" customHeight="1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6"/>
      <c r="B37" s="6"/>
      <c r="C37" s="6"/>
      <c r="D37" s="6"/>
      <c r="E37" s="6"/>
      <c r="F37" s="6"/>
      <c r="G37" s="6"/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8:22" ht="12.75">
      <c r="H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</sheetData>
  <sheetProtection/>
  <mergeCells count="12">
    <mergeCell ref="E7:E8"/>
    <mergeCell ref="F7:F8"/>
    <mergeCell ref="A3:G3"/>
    <mergeCell ref="A4:G4"/>
    <mergeCell ref="A5:G5"/>
    <mergeCell ref="A7:D8"/>
    <mergeCell ref="A12:D12"/>
    <mergeCell ref="A26:G26"/>
    <mergeCell ref="A17:D17"/>
    <mergeCell ref="A20:D20"/>
    <mergeCell ref="A22:D22"/>
    <mergeCell ref="A18:D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6"/>
  <sheetViews>
    <sheetView showZeros="0" tabSelected="1" view="pageBreakPreview"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6.75390625" style="0" customWidth="1"/>
    <col min="3" max="3" width="50.75390625" style="0" customWidth="1"/>
    <col min="4" max="4" width="4.00390625" style="0" hidden="1" customWidth="1"/>
    <col min="5" max="5" width="12.25390625" style="0" customWidth="1"/>
    <col min="6" max="6" width="11.2539062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22" t="s">
        <v>2</v>
      </c>
      <c r="B3" s="122"/>
      <c r="C3" s="122"/>
      <c r="D3" s="122"/>
      <c r="E3" s="122"/>
      <c r="F3" s="122"/>
      <c r="G3" s="122"/>
      <c r="H3" s="6"/>
    </row>
    <row r="4" spans="1:13" ht="18" customHeight="1">
      <c r="A4" s="123" t="s">
        <v>47</v>
      </c>
      <c r="B4" s="123"/>
      <c r="C4" s="123"/>
      <c r="D4" s="123"/>
      <c r="E4" s="123"/>
      <c r="F4" s="123"/>
      <c r="G4" s="123"/>
      <c r="H4" s="6"/>
      <c r="K4" s="6"/>
      <c r="L4" s="6"/>
      <c r="M4" s="6"/>
    </row>
    <row r="5" spans="1:13" ht="18" customHeight="1">
      <c r="A5" s="123" t="s">
        <v>145</v>
      </c>
      <c r="B5" s="123"/>
      <c r="C5" s="123"/>
      <c r="D5" s="123"/>
      <c r="E5" s="123"/>
      <c r="F5" s="123"/>
      <c r="G5" s="123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16" t="s">
        <v>3</v>
      </c>
      <c r="B7" s="116"/>
      <c r="C7" s="116"/>
      <c r="D7" s="116"/>
      <c r="E7" s="108" t="s">
        <v>137</v>
      </c>
      <c r="F7" s="108" t="s">
        <v>140</v>
      </c>
      <c r="G7" s="35" t="s">
        <v>4</v>
      </c>
      <c r="H7" s="118" t="s">
        <v>35</v>
      </c>
      <c r="I7" s="119"/>
      <c r="K7" s="6"/>
      <c r="L7" s="6"/>
      <c r="M7" s="6"/>
    </row>
    <row r="8" spans="1:13" ht="18" customHeight="1" thickBot="1">
      <c r="A8" s="116"/>
      <c r="B8" s="116"/>
      <c r="C8" s="116"/>
      <c r="D8" s="116"/>
      <c r="E8" s="113"/>
      <c r="F8" s="113"/>
      <c r="G8" s="35" t="s">
        <v>5</v>
      </c>
      <c r="H8" s="32">
        <v>2021</v>
      </c>
      <c r="I8" s="24">
        <v>2022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69">
        <v>4.3</v>
      </c>
      <c r="F9" s="69">
        <v>3.4</v>
      </c>
      <c r="G9" s="47">
        <f>F9/E9*100-100</f>
        <v>-20.930232558139537</v>
      </c>
      <c r="H9" s="120" t="s">
        <v>59</v>
      </c>
      <c r="I9" s="121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f>'млад смерт абсцифры'!E10*1000/'млад см на 1000 род'!H10</f>
        <v>0</v>
      </c>
      <c r="F10" s="47">
        <f>'млад смерт абсцифры'!F10*1000/'млад см на 1000 род'!I10</f>
        <v>0</v>
      </c>
      <c r="G10" s="47"/>
      <c r="H10" s="67">
        <v>1818</v>
      </c>
      <c r="I10" s="67">
        <v>1595</v>
      </c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f>'млад смерт абсцифры'!E11*1000/'млад см на 1000 род'!H11</f>
        <v>0</v>
      </c>
      <c r="F11" s="47">
        <f>'млад смерт абсцифры'!F11*1000/'млад см на 1000 род'!I11</f>
        <v>0</v>
      </c>
      <c r="G11" s="47"/>
      <c r="H11" s="67">
        <v>1818</v>
      </c>
      <c r="I11" s="67">
        <v>1595</v>
      </c>
      <c r="J11" s="8"/>
      <c r="K11" s="6"/>
      <c r="L11" s="6"/>
      <c r="M11" s="6"/>
    </row>
    <row r="12" spans="1:13" ht="18" customHeight="1">
      <c r="A12" s="110" t="s">
        <v>38</v>
      </c>
      <c r="B12" s="110"/>
      <c r="C12" s="110"/>
      <c r="D12" s="110"/>
      <c r="E12" s="47">
        <f>'млад смерт абсцифры'!E12*1000/'млад см на 1000 род'!H12</f>
        <v>0</v>
      </c>
      <c r="F12" s="47">
        <f>'млад смерт абсцифры'!F12*1000/'млад см на 1000 род'!I12</f>
        <v>0</v>
      </c>
      <c r="G12" s="47"/>
      <c r="H12" s="67">
        <v>1818</v>
      </c>
      <c r="I12" s="67">
        <v>1595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f>'млад смерт абсцифры'!E13*1000/'млад см на 1000 род'!H13</f>
        <v>0</v>
      </c>
      <c r="F13" s="47">
        <f>'млад смерт абсцифры'!F13*1000/'млад см на 1000 род'!I13</f>
        <v>0</v>
      </c>
      <c r="G13" s="47"/>
      <c r="H13" s="67">
        <v>1818</v>
      </c>
      <c r="I13" s="67">
        <v>1595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f>'млад смерт абсцифры'!E14*1000/'млад см на 1000 род'!H14</f>
        <v>0</v>
      </c>
      <c r="F14" s="47">
        <f>'млад смерт абсцифры'!F14*1000/'млад см на 1000 род'!I14</f>
        <v>0</v>
      </c>
      <c r="G14" s="47"/>
      <c r="H14" s="67">
        <v>1818</v>
      </c>
      <c r="I14" s="67">
        <v>1595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f>'млад смерт абсцифры'!E15*1000/'млад см на 1000 род'!H15</f>
        <v>0.5500550055005501</v>
      </c>
      <c r="F15" s="47">
        <f>'млад смерт абсцифры'!F15*1000/'млад см на 1000 род'!I15</f>
        <v>0</v>
      </c>
      <c r="G15" s="47">
        <f aca="true" t="shared" si="0" ref="G15:G22">F15/E15*100-100</f>
        <v>-100</v>
      </c>
      <c r="H15" s="67">
        <v>1818</v>
      </c>
      <c r="I15" s="67">
        <v>1595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f>'млад смерт абсцифры'!E16*1000/'млад см на 1000 род'!H16</f>
        <v>0.5500550055005501</v>
      </c>
      <c r="F16" s="133">
        <f>'млад смерт абсцифры'!F16*1000/'млад см на 1000 род'!I16</f>
        <v>0.6269592476489029</v>
      </c>
      <c r="G16" s="47">
        <f t="shared" si="0"/>
        <v>13.98119122257053</v>
      </c>
      <c r="H16" s="67">
        <v>1818</v>
      </c>
      <c r="I16" s="67">
        <v>1595</v>
      </c>
      <c r="J16" s="8"/>
      <c r="K16" s="6"/>
      <c r="L16" s="6"/>
      <c r="M16" s="6"/>
    </row>
    <row r="17" spans="1:13" ht="18" customHeight="1">
      <c r="A17" s="111" t="s">
        <v>43</v>
      </c>
      <c r="B17" s="111"/>
      <c r="C17" s="111"/>
      <c r="D17" s="111"/>
      <c r="E17" s="47">
        <f>'млад смерт абсцифры'!E17*1000/'млад см на 1000 род'!H17</f>
        <v>2.2002200220022003</v>
      </c>
      <c r="F17" s="133">
        <f>'млад смерт абсцифры'!F17*1000/'млад см на 1000 род'!I17</f>
        <v>2.5078369905956115</v>
      </c>
      <c r="G17" s="47">
        <f t="shared" si="0"/>
        <v>13.98119122257053</v>
      </c>
      <c r="H17" s="67">
        <v>1818</v>
      </c>
      <c r="I17" s="67">
        <v>1595</v>
      </c>
      <c r="J17" s="8"/>
      <c r="K17" s="6"/>
      <c r="L17" s="6"/>
      <c r="M17" s="6"/>
    </row>
    <row r="18" spans="1:13" ht="18" customHeight="1">
      <c r="A18" s="110" t="s">
        <v>8</v>
      </c>
      <c r="B18" s="110"/>
      <c r="C18" s="110"/>
      <c r="D18" s="110"/>
      <c r="E18" s="47">
        <f>'млад смерт абсцифры'!E18*1000/'млад см на 1000 род'!H18</f>
        <v>0</v>
      </c>
      <c r="F18" s="47">
        <f>'млад смерт абсцифры'!F18*1000/'млад см на 1000 род'!I18</f>
        <v>0</v>
      </c>
      <c r="G18" s="47"/>
      <c r="H18" s="67">
        <v>1818</v>
      </c>
      <c r="I18" s="67">
        <v>1595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f>'млад смерт абсцифры'!E19*1000/'млад см на 1000 род'!H19</f>
        <v>0</v>
      </c>
      <c r="F19" s="47">
        <f>'млад смерт абсцифры'!F19*1000/'млад см на 1000 род'!I19</f>
        <v>0</v>
      </c>
      <c r="G19" s="47"/>
      <c r="H19" s="67">
        <v>1818</v>
      </c>
      <c r="I19" s="67">
        <v>1595</v>
      </c>
      <c r="J19" s="8"/>
      <c r="K19" s="6"/>
      <c r="L19" s="6"/>
      <c r="M19" s="6"/>
    </row>
    <row r="20" spans="1:13" ht="18" customHeight="1">
      <c r="A20" s="112" t="s">
        <v>10</v>
      </c>
      <c r="B20" s="112"/>
      <c r="C20" s="112"/>
      <c r="D20" s="112"/>
      <c r="E20" s="47">
        <f>'млад смерт абсцифры'!E20*1000/'млад см на 1000 род'!H20</f>
        <v>0</v>
      </c>
      <c r="F20" s="47">
        <f>'млад смерт абсцифры'!F20*1000/'млад см на 1000 род'!I20</f>
        <v>0</v>
      </c>
      <c r="G20" s="47"/>
      <c r="H20" s="67">
        <v>1818</v>
      </c>
      <c r="I20" s="67">
        <v>1595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f>'млад смерт абсцифры'!E21*1000/'млад см на 1000 род'!H21</f>
        <v>0</v>
      </c>
      <c r="F21" s="47">
        <f>'млад смерт абсцифры'!F21*1000/'млад см на 1000 род'!I21</f>
        <v>0</v>
      </c>
      <c r="G21" s="47"/>
      <c r="H21" s="67">
        <v>1818</v>
      </c>
      <c r="I21" s="67">
        <v>1595</v>
      </c>
      <c r="K21" s="6"/>
      <c r="L21" s="6"/>
      <c r="M21" s="6"/>
    </row>
    <row r="22" spans="1:13" ht="18" customHeight="1">
      <c r="A22" s="111" t="s">
        <v>45</v>
      </c>
      <c r="B22" s="111"/>
      <c r="C22" s="111"/>
      <c r="D22" s="111"/>
      <c r="E22" s="47">
        <f>'млад смерт абсцифры'!E22*1000/'млад см на 1000 род'!H22</f>
        <v>1.1001100110011002</v>
      </c>
      <c r="F22" s="133">
        <f>'млад смерт абсцифры'!F22*1000/'млад см на 1000 род'!I22</f>
        <v>0.6269592476489029</v>
      </c>
      <c r="G22" s="47">
        <f t="shared" si="0"/>
        <v>-43.009404388714735</v>
      </c>
      <c r="H22" s="67">
        <v>1818</v>
      </c>
      <c r="I22" s="67">
        <v>1595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>
        <f>'млад смерт абсцифры'!E23*1000/'млад см на 1000 род'!H23</f>
        <v>0</v>
      </c>
      <c r="F23" s="47">
        <f>'млад смерт абсцифры'!F23*1000/'млад см на 1000 род'!I23</f>
        <v>0</v>
      </c>
      <c r="G23" s="47"/>
      <c r="H23" s="67">
        <v>1818</v>
      </c>
      <c r="I23" s="67">
        <v>1595</v>
      </c>
      <c r="K23" s="6"/>
      <c r="L23" s="6"/>
      <c r="M23" s="6"/>
    </row>
    <row r="24" spans="1:13" ht="18" customHeight="1">
      <c r="A24" s="91" t="s">
        <v>143</v>
      </c>
      <c r="B24" s="93"/>
      <c r="C24" s="93"/>
      <c r="D24" s="93"/>
      <c r="E24" s="47"/>
      <c r="F24" s="47"/>
      <c r="G24" s="47"/>
      <c r="H24" s="67"/>
      <c r="I24" s="67"/>
      <c r="K24" s="6"/>
      <c r="L24" s="6"/>
      <c r="M24" s="6"/>
    </row>
    <row r="25" spans="1:13" ht="18" customHeight="1">
      <c r="A25" s="117" t="s">
        <v>60</v>
      </c>
      <c r="B25" s="117"/>
      <c r="C25" s="117"/>
      <c r="D25" s="117"/>
      <c r="E25" s="117"/>
      <c r="F25" s="117"/>
      <c r="G25" s="117"/>
      <c r="H25" s="55"/>
      <c r="I25" s="56"/>
      <c r="K25" s="6"/>
      <c r="L25" s="6"/>
      <c r="M25" s="6"/>
    </row>
    <row r="26" spans="1:13" ht="18" customHeight="1">
      <c r="A26" s="127"/>
      <c r="B26" s="127"/>
      <c r="C26" s="127"/>
      <c r="D26" s="127"/>
      <c r="E26" s="127"/>
      <c r="F26" s="127"/>
      <c r="G26" s="127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6"/>
      <c r="B28" s="16"/>
      <c r="C28" s="16"/>
      <c r="D28" s="16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8" customHeight="1">
      <c r="A30" s="17"/>
      <c r="B30" s="17"/>
      <c r="C30" s="17"/>
      <c r="D30" s="17"/>
      <c r="E30" s="23"/>
      <c r="F30" s="25"/>
      <c r="G30" s="6"/>
      <c r="H30" s="6"/>
      <c r="K30" s="6"/>
      <c r="L30" s="6"/>
      <c r="M30" s="6"/>
    </row>
    <row r="31" spans="1:13" ht="15.75">
      <c r="A31" s="124"/>
      <c r="B31" s="124"/>
      <c r="C31" s="124"/>
      <c r="D31" s="124"/>
      <c r="E31" s="26"/>
      <c r="F31" s="27"/>
      <c r="G31" s="6"/>
      <c r="H31" s="6"/>
      <c r="K31" s="6"/>
      <c r="L31" s="6"/>
      <c r="M31" s="6"/>
    </row>
    <row r="32" spans="1:13" ht="15.75">
      <c r="A32" s="125"/>
      <c r="B32" s="125"/>
      <c r="C32" s="125"/>
      <c r="D32" s="125"/>
      <c r="E32" s="23"/>
      <c r="F32" s="25"/>
      <c r="G32" s="6"/>
      <c r="H32" s="6"/>
      <c r="K32" s="6"/>
      <c r="L32" s="6"/>
      <c r="M32" s="6"/>
    </row>
    <row r="33" spans="1:13" ht="15.75">
      <c r="A33" s="17"/>
      <c r="B33" s="17"/>
      <c r="C33" s="17"/>
      <c r="D33" s="17"/>
      <c r="E33" s="23"/>
      <c r="F33" s="25"/>
      <c r="G33" s="6"/>
      <c r="H33" s="6"/>
      <c r="K33" s="6"/>
      <c r="L33" s="6"/>
      <c r="M33" s="6"/>
    </row>
    <row r="34" spans="1:13" ht="15.75">
      <c r="A34" s="126"/>
      <c r="B34" s="126"/>
      <c r="C34" s="126"/>
      <c r="D34" s="126"/>
      <c r="E34" s="26"/>
      <c r="F34" s="27"/>
      <c r="G34" s="6"/>
      <c r="H34" s="6"/>
      <c r="K34" s="6"/>
      <c r="L34" s="6"/>
      <c r="M34" s="6"/>
    </row>
    <row r="35" spans="1:13" ht="15.75">
      <c r="A35" s="17"/>
      <c r="B35" s="17"/>
      <c r="C35" s="17"/>
      <c r="D35" s="17"/>
      <c r="E35" s="23"/>
      <c r="F35" s="25"/>
      <c r="H35" s="6"/>
      <c r="K35" s="6"/>
      <c r="L35" s="6"/>
      <c r="M35" s="6"/>
    </row>
    <row r="36" spans="1:13" ht="15.75">
      <c r="A36" s="124"/>
      <c r="B36" s="124"/>
      <c r="C36" s="124"/>
      <c r="D36" s="124"/>
      <c r="E36" s="26"/>
      <c r="F36" s="27"/>
      <c r="H36" s="6"/>
      <c r="K36" s="6"/>
      <c r="L36" s="6"/>
      <c r="M36" s="6"/>
    </row>
    <row r="37" spans="1:13" ht="15.75">
      <c r="A37" s="17"/>
      <c r="B37" s="17"/>
      <c r="C37" s="17"/>
      <c r="D37" s="17"/>
      <c r="E37" s="23"/>
      <c r="F37" s="25"/>
      <c r="H37" s="6"/>
      <c r="K37" s="6"/>
      <c r="L37" s="6"/>
      <c r="M37" s="6"/>
    </row>
    <row r="38" spans="1:13" ht="15.75">
      <c r="A38" s="6"/>
      <c r="B38" s="6"/>
      <c r="C38" s="6"/>
      <c r="D38" s="6"/>
      <c r="E38" s="26"/>
      <c r="F38" s="22"/>
      <c r="H38" s="6"/>
      <c r="K38" s="6"/>
      <c r="L38" s="6"/>
      <c r="M38" s="6"/>
    </row>
    <row r="39" spans="1:13" ht="15.75">
      <c r="A39" s="18"/>
      <c r="B39" s="6"/>
      <c r="C39" s="6"/>
      <c r="D39" s="6"/>
      <c r="E39" s="23"/>
      <c r="F39" s="22"/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  <row r="46" spans="8:13" ht="12.75">
      <c r="H46" s="6"/>
      <c r="K46" s="6"/>
      <c r="L46" s="6"/>
      <c r="M46" s="6"/>
    </row>
  </sheetData>
  <sheetProtection/>
  <mergeCells count="19">
    <mergeCell ref="A3:G3"/>
    <mergeCell ref="A4:G4"/>
    <mergeCell ref="A5:G5"/>
    <mergeCell ref="A7:D8"/>
    <mergeCell ref="A36:D36"/>
    <mergeCell ref="A22:D22"/>
    <mergeCell ref="A31:D31"/>
    <mergeCell ref="A32:D32"/>
    <mergeCell ref="A34:D34"/>
    <mergeCell ref="A26:G26"/>
    <mergeCell ref="A25:G25"/>
    <mergeCell ref="H7:I7"/>
    <mergeCell ref="A12:D12"/>
    <mergeCell ref="A17:D17"/>
    <mergeCell ref="A20:D20"/>
    <mergeCell ref="A18:D18"/>
    <mergeCell ref="H9:I9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Zeros="0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6" sqref="E36"/>
    </sheetView>
  </sheetViews>
  <sheetFormatPr defaultColWidth="9.00390625" defaultRowHeight="12.75"/>
  <cols>
    <col min="1" max="1" width="4.125" style="0" customWidth="1"/>
    <col min="2" max="2" width="57.75390625" style="0" customWidth="1"/>
    <col min="3" max="3" width="25.00390625" style="0" customWidth="1"/>
    <col min="4" max="4" width="14.375" style="0" customWidth="1"/>
    <col min="5" max="5" width="12.375" style="0" customWidth="1"/>
    <col min="6" max="6" width="14.25390625" style="0" customWidth="1"/>
    <col min="7" max="7" width="12.125" style="0" customWidth="1"/>
    <col min="8" max="8" width="22.00390625" style="0" customWidth="1"/>
    <col min="9" max="10" width="16.375" style="0" customWidth="1"/>
    <col min="11" max="11" width="11.25390625" style="0" customWidth="1"/>
  </cols>
  <sheetData>
    <row r="1" spans="1:8" ht="18.75">
      <c r="A1" s="102" t="s">
        <v>124</v>
      </c>
      <c r="B1" s="102"/>
      <c r="C1" s="102"/>
      <c r="D1" s="102"/>
      <c r="E1" s="102"/>
      <c r="F1" s="102"/>
      <c r="G1" s="102"/>
      <c r="H1" s="102"/>
    </row>
    <row r="2" spans="1:11" ht="18.75">
      <c r="A2" s="102" t="s">
        <v>150</v>
      </c>
      <c r="B2" s="102"/>
      <c r="C2" s="102"/>
      <c r="D2" s="102"/>
      <c r="E2" s="102"/>
      <c r="F2" s="102"/>
      <c r="G2" s="102"/>
      <c r="H2" s="102"/>
      <c r="I2" s="72" t="s">
        <v>130</v>
      </c>
      <c r="J2" s="72"/>
      <c r="K2" s="72"/>
    </row>
    <row r="3" spans="1:8" ht="18.75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32"/>
      <c r="B4" s="131" t="s">
        <v>63</v>
      </c>
      <c r="C4" s="131" t="s">
        <v>125</v>
      </c>
      <c r="D4" s="131" t="s">
        <v>131</v>
      </c>
      <c r="E4" s="131"/>
      <c r="F4" s="131" t="s">
        <v>126</v>
      </c>
      <c r="G4" s="131"/>
      <c r="H4" s="41" t="s">
        <v>123</v>
      </c>
      <c r="I4" s="129" t="s">
        <v>149</v>
      </c>
      <c r="J4" s="129"/>
      <c r="K4" s="130" t="s">
        <v>144</v>
      </c>
    </row>
    <row r="5" spans="1:11" ht="18.75">
      <c r="A5" s="132"/>
      <c r="B5" s="131"/>
      <c r="C5" s="131"/>
      <c r="D5" s="58" t="s">
        <v>64</v>
      </c>
      <c r="E5" s="58" t="s">
        <v>65</v>
      </c>
      <c r="F5" s="58" t="s">
        <v>64</v>
      </c>
      <c r="G5" s="58" t="s">
        <v>65</v>
      </c>
      <c r="H5" s="41" t="s">
        <v>64</v>
      </c>
      <c r="I5" s="58" t="s">
        <v>64</v>
      </c>
      <c r="J5" s="58" t="s">
        <v>65</v>
      </c>
      <c r="K5" s="130"/>
    </row>
    <row r="6" spans="1:11" ht="18" customHeight="1">
      <c r="A6" s="42"/>
      <c r="B6" s="60" t="s">
        <v>68</v>
      </c>
      <c r="C6" s="60"/>
      <c r="D6" s="61">
        <v>7</v>
      </c>
      <c r="E6" s="61">
        <v>15</v>
      </c>
      <c r="F6" s="84">
        <f>D6/I6*100000</f>
        <v>15.809919595266058</v>
      </c>
      <c r="G6" s="84">
        <f>E6/J6*100000</f>
        <v>8.241305422778968</v>
      </c>
      <c r="H6" s="62">
        <f>D6*1000/K6</f>
        <v>4.38871473354232</v>
      </c>
      <c r="I6" s="63">
        <v>44276</v>
      </c>
      <c r="J6" s="63">
        <v>182010</v>
      </c>
      <c r="K6" s="70">
        <v>1595</v>
      </c>
    </row>
    <row r="7" spans="1:11" ht="18" customHeight="1">
      <c r="A7" s="42" t="s">
        <v>69</v>
      </c>
      <c r="B7" s="42" t="s">
        <v>70</v>
      </c>
      <c r="C7" s="58" t="s">
        <v>104</v>
      </c>
      <c r="D7" s="58"/>
      <c r="E7" s="58">
        <v>1</v>
      </c>
      <c r="F7" s="51">
        <f aca="true" t="shared" si="0" ref="F7:F25">D7/I7*100000</f>
        <v>0</v>
      </c>
      <c r="G7" s="51">
        <f aca="true" t="shared" si="1" ref="G7:G26">E7/J7*100000</f>
        <v>0.5494203615185979</v>
      </c>
      <c r="H7" s="62">
        <f aca="true" t="shared" si="2" ref="H7:H25">D7*1000/K7</f>
        <v>0</v>
      </c>
      <c r="I7" s="63">
        <v>44276</v>
      </c>
      <c r="J7" s="63">
        <v>182010</v>
      </c>
      <c r="K7" s="70">
        <v>1595</v>
      </c>
    </row>
    <row r="8" spans="1:11" ht="18" customHeight="1">
      <c r="A8" s="42" t="s">
        <v>71</v>
      </c>
      <c r="B8" s="42" t="s">
        <v>127</v>
      </c>
      <c r="C8" s="58" t="s">
        <v>105</v>
      </c>
      <c r="D8" s="58"/>
      <c r="E8" s="58"/>
      <c r="F8" s="51">
        <f t="shared" si="0"/>
        <v>0</v>
      </c>
      <c r="G8" s="51">
        <f t="shared" si="1"/>
        <v>0</v>
      </c>
      <c r="H8" s="62">
        <f t="shared" si="2"/>
        <v>0</v>
      </c>
      <c r="I8" s="63">
        <v>44276</v>
      </c>
      <c r="J8" s="63">
        <v>182010</v>
      </c>
      <c r="K8" s="70">
        <v>1595</v>
      </c>
    </row>
    <row r="9" spans="1:11" ht="18" customHeight="1">
      <c r="A9" s="42" t="s">
        <v>72</v>
      </c>
      <c r="B9" s="42" t="s">
        <v>74</v>
      </c>
      <c r="C9" s="58" t="s">
        <v>106</v>
      </c>
      <c r="D9" s="58"/>
      <c r="E9" s="58"/>
      <c r="F9" s="51">
        <f t="shared" si="0"/>
        <v>0</v>
      </c>
      <c r="G9" s="51">
        <f t="shared" si="1"/>
        <v>0</v>
      </c>
      <c r="H9" s="62">
        <f t="shared" si="2"/>
        <v>0</v>
      </c>
      <c r="I9" s="63">
        <v>44276</v>
      </c>
      <c r="J9" s="63">
        <v>182010</v>
      </c>
      <c r="K9" s="70">
        <v>1595</v>
      </c>
    </row>
    <row r="10" spans="1:11" ht="18" customHeight="1">
      <c r="A10" s="42" t="s">
        <v>84</v>
      </c>
      <c r="B10" s="42" t="s">
        <v>75</v>
      </c>
      <c r="C10" s="58" t="s">
        <v>107</v>
      </c>
      <c r="D10" s="58"/>
      <c r="E10" s="58"/>
      <c r="F10" s="51">
        <f t="shared" si="0"/>
        <v>0</v>
      </c>
      <c r="G10" s="51">
        <f t="shared" si="1"/>
        <v>0</v>
      </c>
      <c r="H10" s="62">
        <f t="shared" si="2"/>
        <v>0</v>
      </c>
      <c r="I10" s="63">
        <v>44276</v>
      </c>
      <c r="J10" s="63">
        <v>182010</v>
      </c>
      <c r="K10" s="70">
        <v>1595</v>
      </c>
    </row>
    <row r="11" spans="1:11" ht="18" customHeight="1">
      <c r="A11" s="42" t="s">
        <v>85</v>
      </c>
      <c r="B11" s="42" t="s">
        <v>76</v>
      </c>
      <c r="C11" s="58" t="s">
        <v>108</v>
      </c>
      <c r="D11" s="58"/>
      <c r="E11" s="58"/>
      <c r="F11" s="51">
        <f t="shared" si="0"/>
        <v>0</v>
      </c>
      <c r="G11" s="51">
        <f t="shared" si="1"/>
        <v>0</v>
      </c>
      <c r="H11" s="62">
        <f t="shared" si="2"/>
        <v>0</v>
      </c>
      <c r="I11" s="63">
        <v>44276</v>
      </c>
      <c r="J11" s="63">
        <v>182010</v>
      </c>
      <c r="K11" s="70">
        <v>1595</v>
      </c>
    </row>
    <row r="12" spans="1:11" ht="18" customHeight="1">
      <c r="A12" s="42" t="s">
        <v>86</v>
      </c>
      <c r="B12" s="42" t="s">
        <v>73</v>
      </c>
      <c r="C12" s="58" t="s">
        <v>109</v>
      </c>
      <c r="D12" s="58">
        <v>1</v>
      </c>
      <c r="E12" s="58">
        <v>2</v>
      </c>
      <c r="F12" s="51">
        <f t="shared" si="0"/>
        <v>2.2585599421808653</v>
      </c>
      <c r="G12" s="51">
        <f t="shared" si="1"/>
        <v>1.0988407230371957</v>
      </c>
      <c r="H12" s="62">
        <f t="shared" si="2"/>
        <v>0.6269592476489029</v>
      </c>
      <c r="I12" s="63">
        <v>44276</v>
      </c>
      <c r="J12" s="63">
        <v>182010</v>
      </c>
      <c r="K12" s="70">
        <v>1595</v>
      </c>
    </row>
    <row r="13" spans="1:11" ht="18" customHeight="1">
      <c r="A13" s="42" t="s">
        <v>87</v>
      </c>
      <c r="B13" s="42" t="s">
        <v>97</v>
      </c>
      <c r="C13" s="58" t="s">
        <v>110</v>
      </c>
      <c r="D13" s="58"/>
      <c r="E13" s="58"/>
      <c r="F13" s="51">
        <f t="shared" si="0"/>
        <v>0</v>
      </c>
      <c r="G13" s="51">
        <f t="shared" si="1"/>
        <v>0</v>
      </c>
      <c r="H13" s="62">
        <f t="shared" si="2"/>
        <v>0</v>
      </c>
      <c r="I13" s="63">
        <v>44276</v>
      </c>
      <c r="J13" s="63">
        <v>182010</v>
      </c>
      <c r="K13" s="70">
        <v>1595</v>
      </c>
    </row>
    <row r="14" spans="1:11" ht="18" customHeight="1">
      <c r="A14" s="42" t="s">
        <v>88</v>
      </c>
      <c r="B14" s="42" t="s">
        <v>98</v>
      </c>
      <c r="C14" s="58" t="s">
        <v>111</v>
      </c>
      <c r="D14" s="58"/>
      <c r="E14" s="58"/>
      <c r="F14" s="51">
        <f t="shared" si="0"/>
        <v>0</v>
      </c>
      <c r="G14" s="51">
        <f t="shared" si="1"/>
        <v>0</v>
      </c>
      <c r="H14" s="62">
        <f t="shared" si="2"/>
        <v>0</v>
      </c>
      <c r="I14" s="63">
        <v>44276</v>
      </c>
      <c r="J14" s="63">
        <v>182010</v>
      </c>
      <c r="K14" s="70">
        <v>1595</v>
      </c>
    </row>
    <row r="15" spans="1:11" ht="18" customHeight="1">
      <c r="A15" s="42" t="s">
        <v>89</v>
      </c>
      <c r="B15" s="42" t="s">
        <v>77</v>
      </c>
      <c r="C15" s="58" t="s">
        <v>112</v>
      </c>
      <c r="D15" s="58"/>
      <c r="E15" s="58"/>
      <c r="F15" s="51">
        <f t="shared" si="0"/>
        <v>0</v>
      </c>
      <c r="G15" s="51">
        <f t="shared" si="1"/>
        <v>0</v>
      </c>
      <c r="H15" s="62">
        <f t="shared" si="2"/>
        <v>0</v>
      </c>
      <c r="I15" s="63">
        <v>44276</v>
      </c>
      <c r="J15" s="63">
        <v>182010</v>
      </c>
      <c r="K15" s="70">
        <v>1595</v>
      </c>
    </row>
    <row r="16" spans="1:11" ht="18" customHeight="1">
      <c r="A16" s="42" t="s">
        <v>90</v>
      </c>
      <c r="B16" s="42" t="s">
        <v>99</v>
      </c>
      <c r="C16" s="58" t="s">
        <v>113</v>
      </c>
      <c r="D16" s="58">
        <v>1</v>
      </c>
      <c r="E16" s="58">
        <v>1</v>
      </c>
      <c r="F16" s="51">
        <f t="shared" si="0"/>
        <v>2.2585599421808653</v>
      </c>
      <c r="G16" s="51">
        <f t="shared" si="1"/>
        <v>0.5494203615185979</v>
      </c>
      <c r="H16" s="62">
        <f t="shared" si="2"/>
        <v>0.6269592476489029</v>
      </c>
      <c r="I16" s="63">
        <v>44276</v>
      </c>
      <c r="J16" s="63">
        <v>182010</v>
      </c>
      <c r="K16" s="70">
        <v>1595</v>
      </c>
    </row>
    <row r="17" spans="1:11" ht="18" customHeight="1">
      <c r="A17" s="42" t="s">
        <v>91</v>
      </c>
      <c r="B17" s="42" t="s">
        <v>78</v>
      </c>
      <c r="C17" s="58" t="s">
        <v>114</v>
      </c>
      <c r="D17" s="58"/>
      <c r="E17" s="58"/>
      <c r="F17" s="51">
        <f t="shared" si="0"/>
        <v>0</v>
      </c>
      <c r="G17" s="51">
        <f t="shared" si="1"/>
        <v>0</v>
      </c>
      <c r="H17" s="62">
        <f t="shared" si="2"/>
        <v>0</v>
      </c>
      <c r="I17" s="63">
        <v>44276</v>
      </c>
      <c r="J17" s="63">
        <v>182010</v>
      </c>
      <c r="K17" s="70">
        <v>1595</v>
      </c>
    </row>
    <row r="18" spans="1:11" ht="18" customHeight="1">
      <c r="A18" s="42" t="s">
        <v>92</v>
      </c>
      <c r="B18" s="42" t="s">
        <v>79</v>
      </c>
      <c r="C18" s="58" t="s">
        <v>115</v>
      </c>
      <c r="D18" s="58"/>
      <c r="E18" s="58"/>
      <c r="F18" s="51">
        <f t="shared" si="0"/>
        <v>0</v>
      </c>
      <c r="G18" s="51">
        <f t="shared" si="1"/>
        <v>0</v>
      </c>
      <c r="H18" s="62">
        <f t="shared" si="2"/>
        <v>0</v>
      </c>
      <c r="I18" s="63">
        <v>44276</v>
      </c>
      <c r="J18" s="63">
        <v>182010</v>
      </c>
      <c r="K18" s="70">
        <v>1595</v>
      </c>
    </row>
    <row r="19" spans="1:11" ht="18" customHeight="1">
      <c r="A19" s="42" t="s">
        <v>93</v>
      </c>
      <c r="B19" s="42" t="s">
        <v>80</v>
      </c>
      <c r="C19" s="58" t="s">
        <v>116</v>
      </c>
      <c r="D19" s="58"/>
      <c r="E19" s="58"/>
      <c r="F19" s="51">
        <f t="shared" si="0"/>
        <v>0</v>
      </c>
      <c r="G19" s="51">
        <f t="shared" si="1"/>
        <v>0</v>
      </c>
      <c r="H19" s="62">
        <f t="shared" si="2"/>
        <v>0</v>
      </c>
      <c r="I19" s="63">
        <v>44276</v>
      </c>
      <c r="J19" s="63">
        <v>182010</v>
      </c>
      <c r="K19" s="70">
        <v>1595</v>
      </c>
    </row>
    <row r="20" spans="1:11" ht="18" customHeight="1">
      <c r="A20" s="42" t="s">
        <v>94</v>
      </c>
      <c r="B20" s="42" t="s">
        <v>81</v>
      </c>
      <c r="C20" s="58" t="s">
        <v>117</v>
      </c>
      <c r="D20" s="58"/>
      <c r="E20" s="58"/>
      <c r="F20" s="51">
        <f t="shared" si="0"/>
        <v>0</v>
      </c>
      <c r="G20" s="51">
        <f t="shared" si="1"/>
        <v>0</v>
      </c>
      <c r="H20" s="62">
        <f t="shared" si="2"/>
        <v>0</v>
      </c>
      <c r="I20" s="63">
        <v>44276</v>
      </c>
      <c r="J20" s="63">
        <v>182010</v>
      </c>
      <c r="K20" s="70">
        <v>1595</v>
      </c>
    </row>
    <row r="21" spans="1:11" ht="18" customHeight="1">
      <c r="A21" s="42" t="s">
        <v>95</v>
      </c>
      <c r="B21" s="42" t="s">
        <v>100</v>
      </c>
      <c r="C21" s="58" t="s">
        <v>118</v>
      </c>
      <c r="D21" s="58"/>
      <c r="E21" s="58"/>
      <c r="F21" s="51">
        <f t="shared" si="0"/>
        <v>0</v>
      </c>
      <c r="G21" s="51">
        <f t="shared" si="1"/>
        <v>0</v>
      </c>
      <c r="H21" s="62">
        <f t="shared" si="2"/>
        <v>0</v>
      </c>
      <c r="I21" s="63">
        <v>44276</v>
      </c>
      <c r="J21" s="63">
        <v>182010</v>
      </c>
      <c r="K21" s="70">
        <v>1595</v>
      </c>
    </row>
    <row r="22" spans="1:11" ht="18" customHeight="1">
      <c r="A22" s="42" t="s">
        <v>96</v>
      </c>
      <c r="B22" s="42" t="s">
        <v>83</v>
      </c>
      <c r="C22" s="58" t="s">
        <v>119</v>
      </c>
      <c r="D22" s="58">
        <v>4</v>
      </c>
      <c r="E22" s="58">
        <v>4</v>
      </c>
      <c r="F22" s="51">
        <f t="shared" si="0"/>
        <v>9.034239768723461</v>
      </c>
      <c r="G22" s="51">
        <f t="shared" si="1"/>
        <v>2.1976814460743914</v>
      </c>
      <c r="H22" s="62">
        <f t="shared" si="2"/>
        <v>2.5078369905956115</v>
      </c>
      <c r="I22" s="63">
        <v>44276</v>
      </c>
      <c r="J22" s="63">
        <v>182010</v>
      </c>
      <c r="K22" s="70">
        <v>1595</v>
      </c>
    </row>
    <row r="23" spans="1:11" ht="18" customHeight="1">
      <c r="A23" s="42" t="s">
        <v>101</v>
      </c>
      <c r="B23" s="42" t="s">
        <v>66</v>
      </c>
      <c r="C23" s="58" t="s">
        <v>120</v>
      </c>
      <c r="D23" s="58"/>
      <c r="E23" s="58"/>
      <c r="F23" s="51">
        <f t="shared" si="0"/>
        <v>0</v>
      </c>
      <c r="G23" s="51">
        <f t="shared" si="1"/>
        <v>0</v>
      </c>
      <c r="H23" s="62">
        <f t="shared" si="2"/>
        <v>0</v>
      </c>
      <c r="I23" s="63">
        <v>44276</v>
      </c>
      <c r="J23" s="63">
        <v>182010</v>
      </c>
      <c r="K23" s="70">
        <v>1595</v>
      </c>
    </row>
    <row r="24" spans="1:11" ht="18" customHeight="1">
      <c r="A24" s="42" t="s">
        <v>102</v>
      </c>
      <c r="B24" s="42" t="s">
        <v>82</v>
      </c>
      <c r="C24" s="58" t="s">
        <v>121</v>
      </c>
      <c r="D24" s="58">
        <v>1</v>
      </c>
      <c r="E24" s="58">
        <v>1</v>
      </c>
      <c r="F24" s="51">
        <f t="shared" si="0"/>
        <v>2.2585599421808653</v>
      </c>
      <c r="G24" s="51">
        <f t="shared" si="1"/>
        <v>0.5494203615185979</v>
      </c>
      <c r="H24" s="62">
        <f t="shared" si="2"/>
        <v>0.6269592476489029</v>
      </c>
      <c r="I24" s="63">
        <v>44276</v>
      </c>
      <c r="J24" s="63">
        <v>182010</v>
      </c>
      <c r="K24" s="70">
        <v>1595</v>
      </c>
    </row>
    <row r="25" spans="1:11" ht="18" customHeight="1">
      <c r="A25" s="42" t="s">
        <v>103</v>
      </c>
      <c r="B25" s="42" t="s">
        <v>67</v>
      </c>
      <c r="C25" s="58" t="s">
        <v>122</v>
      </c>
      <c r="D25" s="58"/>
      <c r="E25" s="58">
        <v>6</v>
      </c>
      <c r="F25" s="51">
        <f t="shared" si="0"/>
        <v>0</v>
      </c>
      <c r="G25" s="51">
        <f t="shared" si="1"/>
        <v>3.296522169111587</v>
      </c>
      <c r="H25" s="62">
        <f t="shared" si="2"/>
        <v>0</v>
      </c>
      <c r="I25" s="63">
        <v>44276</v>
      </c>
      <c r="J25" s="63">
        <v>182010</v>
      </c>
      <c r="K25" s="70">
        <v>1595</v>
      </c>
    </row>
    <row r="26" spans="1:11" ht="18" customHeight="1">
      <c r="A26" s="96">
        <v>20</v>
      </c>
      <c r="B26" s="96" t="s">
        <v>147</v>
      </c>
      <c r="C26" s="97" t="s">
        <v>148</v>
      </c>
      <c r="D26" s="58"/>
      <c r="E26" s="58"/>
      <c r="F26" s="51"/>
      <c r="G26" s="51">
        <f t="shared" si="1"/>
        <v>0</v>
      </c>
      <c r="H26" s="62"/>
      <c r="I26" s="63">
        <v>44276</v>
      </c>
      <c r="J26" s="63">
        <v>182010</v>
      </c>
      <c r="K26" s="70">
        <v>1595</v>
      </c>
    </row>
    <row r="27" spans="1:11" ht="28.5" customHeight="1">
      <c r="A27" s="128" t="s">
        <v>146</v>
      </c>
      <c r="B27" s="128"/>
      <c r="C27" s="128"/>
      <c r="D27" s="128"/>
      <c r="E27" s="128"/>
      <c r="F27" s="128"/>
      <c r="G27" s="128"/>
      <c r="H27" s="128"/>
      <c r="I27">
        <v>44276</v>
      </c>
      <c r="J27">
        <v>182010</v>
      </c>
      <c r="K27" s="70"/>
    </row>
    <row r="28" spans="5:11" ht="18.75">
      <c r="E28" s="90"/>
      <c r="K28" s="70"/>
    </row>
  </sheetData>
  <sheetProtection/>
  <mergeCells count="10">
    <mergeCell ref="A27:H27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2022-05-11T11:01:50Z</cp:lastPrinted>
  <dcterms:created xsi:type="dcterms:W3CDTF">2010-08-26T07:05:00Z</dcterms:created>
  <dcterms:modified xsi:type="dcterms:W3CDTF">2022-05-11T11:11:54Z</dcterms:modified>
  <cp:category/>
  <cp:version/>
  <cp:contentType/>
  <cp:contentStatus/>
</cp:coreProperties>
</file>