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5450" windowHeight="12390" tabRatio="783" activeTab="4"/>
  </bookViews>
  <sheets>
    <sheet name="родив.,умерш. абс.цифры" sheetId="1" r:id="rId1"/>
    <sheet name="на 1000 нас" sheetId="2" r:id="rId2"/>
    <sheet name="млад смерт абсцифры" sheetId="3" r:id="rId3"/>
    <sheet name="млад см на 1000 род" sheetId="4" r:id="rId4"/>
    <sheet name="Детская смертность" sheetId="5" r:id="rId5"/>
  </sheets>
  <definedNames>
    <definedName name="_xlnm.Print_Area" localSheetId="4">'Детская смертность'!$A$1:$H$27</definedName>
    <definedName name="_xlnm.Print_Area" localSheetId="3">'млад см на 1000 род'!$A$1:$D$25</definedName>
    <definedName name="_xlnm.Print_Area" localSheetId="2">'млад смерт абсцифры'!$A$1:$F$25</definedName>
    <definedName name="_xlnm.Print_Area" localSheetId="1">'на 1000 нас'!$A$1:$L$33</definedName>
    <definedName name="_xlnm.Print_Area" localSheetId="0">'родив.,умерш. абс.цифры'!$A$1:$I$29</definedName>
  </definedNames>
  <calcPr fullCalcOnLoad="1"/>
</workbook>
</file>

<file path=xl/sharedStrings.xml><?xml version="1.0" encoding="utf-8"?>
<sst xmlns="http://schemas.openxmlformats.org/spreadsheetml/2006/main" count="205" uniqueCount="149">
  <si>
    <t>ИТОГИ ЕСТЕСТВЕННОГО ДВИЖЕНИЯ НАСЕЛЕНИЯ РК</t>
  </si>
  <si>
    <t>Районы</t>
  </si>
  <si>
    <t>МЛАДЕНЧЕСКАЯ СМЕРТНОСТЬ ( ДЕТИ ДО 1 ГОДА )</t>
  </si>
  <si>
    <t>Причины</t>
  </si>
  <si>
    <t>отклонения</t>
  </si>
  <si>
    <t>( % )</t>
  </si>
  <si>
    <t>Всего по причинам</t>
  </si>
  <si>
    <t>1. Инфекционные и паразитарные болезни</t>
  </si>
  <si>
    <t xml:space="preserve">   -родовая травма</t>
  </si>
  <si>
    <t xml:space="preserve">   -гипоксия и асфиксия в родах</t>
  </si>
  <si>
    <t xml:space="preserve">   -геморрагич. нарушения плода и новорожденного</t>
  </si>
  <si>
    <t>Естественный</t>
  </si>
  <si>
    <t>откл.(%)</t>
  </si>
  <si>
    <t xml:space="preserve">Количество родившихся </t>
  </si>
  <si>
    <t>Количество умерших детей до 1 года</t>
  </si>
  <si>
    <t>Муниципальные образования Республики Коми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</si>
  <si>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</si>
  <si>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</si>
  <si>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</si>
  <si>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</si>
  <si>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</si>
  <si>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</si>
  <si>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</si>
  <si>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</si>
  <si>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</si>
  <si>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</si>
  <si>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</si>
  <si>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</si>
  <si>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</si>
  <si>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</si>
  <si>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</si>
  <si>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</si>
  <si>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</si>
  <si>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</si>
  <si>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</si>
  <si>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родилось</t>
  </si>
  <si>
    <t>Население</t>
  </si>
  <si>
    <t>2.Новообразования</t>
  </si>
  <si>
    <t>3.Болезни крови</t>
  </si>
  <si>
    <t>4.Болезни эндокринной системы</t>
  </si>
  <si>
    <t>5. Болезни системы кровообращения</t>
  </si>
  <si>
    <t>6. Болезни нервной системы</t>
  </si>
  <si>
    <t>7. Болезни органов дыхания</t>
  </si>
  <si>
    <t>8. Отдельные состояния, возникающие в перинатальном периоде, в т.ч.</t>
  </si>
  <si>
    <t>9. Врожденные аномалии</t>
  </si>
  <si>
    <t>10. Признаки, симптомы, неточно обозначенные состояния</t>
  </si>
  <si>
    <t>11. Травмы и отравления</t>
  </si>
  <si>
    <t>ПО ПРИЧИНАМ НА 1000 РОДИВШИХСЯ</t>
  </si>
  <si>
    <t>Естественный прирост</t>
  </si>
  <si>
    <t>Всего по причинам*</t>
  </si>
  <si>
    <t>Муниципальные районы Республики Коми(сельское население)</t>
  </si>
  <si>
    <t>Городские округа Республики Коми (городское население)</t>
  </si>
  <si>
    <t>Рождаемость</t>
  </si>
  <si>
    <t>Смертность</t>
  </si>
  <si>
    <t>Младенч.смерт-ть**</t>
  </si>
  <si>
    <t>ИТОГИ ЕСТЕСТВЕННОГО ДВИЖЕНИЯ НАСЕЛЕНИЯ РК*</t>
  </si>
  <si>
    <t>** информация по Комистату</t>
  </si>
  <si>
    <t>Муниципальные районы Республики Коми (сельское население)</t>
  </si>
  <si>
    <t>Городской округ Вуктыл</t>
  </si>
  <si>
    <t>Всего  по комистату</t>
  </si>
  <si>
    <t>* рассчет Комистат, по причинам- рассчет РМИАЦ</t>
  </si>
  <si>
    <t xml:space="preserve">Количество умерших </t>
  </si>
  <si>
    <t>на 1000 человек населения</t>
  </si>
  <si>
    <t>Причины смерти по классам заболеваний</t>
  </si>
  <si>
    <t>0-4 лет</t>
  </si>
  <si>
    <t>0-17 лет</t>
  </si>
  <si>
    <t>Врожденные аномалии</t>
  </si>
  <si>
    <t>Внешние причины</t>
  </si>
  <si>
    <t xml:space="preserve">Всего : </t>
  </si>
  <si>
    <t>1.</t>
  </si>
  <si>
    <t>Инфекционные и паразитарные болезни</t>
  </si>
  <si>
    <t>2.</t>
  </si>
  <si>
    <t>3.</t>
  </si>
  <si>
    <t>Болезни нервной системы</t>
  </si>
  <si>
    <t>Болезни крови и кроветворных органов</t>
  </si>
  <si>
    <t>Болезни эндокринной системы</t>
  </si>
  <si>
    <t>Психические расстройства</t>
  </si>
  <si>
    <t>Болезни системы кровообращения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</si>
  <si>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</si>
  <si>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</si>
  <si>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</si>
  <si>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мочеполовой системы</t>
  </si>
  <si>
    <t>Симптомы,признаки,неточно обозначенные состояния</t>
  </si>
  <si>
    <t>Состояния  в перинатальном периоде периоде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</si>
  <si>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</si>
  <si>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</si>
  <si>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</si>
  <si>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</si>
  <si>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</si>
  <si>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</si>
  <si>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</si>
  <si>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</si>
  <si>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</si>
  <si>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</si>
  <si>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</si>
  <si>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</si>
  <si>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</si>
  <si>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Болезни глаза и его придаточного аппарата.</t>
  </si>
  <si>
    <t>Болезни уха и сосцевидного отростка.</t>
  </si>
  <si>
    <t>Болезни органов дыхания</t>
  </si>
  <si>
    <t>Беременность,роды и послеродовый период</t>
  </si>
  <si>
    <t>17.</t>
  </si>
  <si>
    <t>18.</t>
  </si>
  <si>
    <t>19.</t>
  </si>
  <si>
    <t>A00-B99</t>
  </si>
  <si>
    <t>C00-D48</t>
  </si>
  <si>
    <t>D50-D89</t>
  </si>
  <si>
    <t>E00-E90</t>
  </si>
  <si>
    <t>F00-F99</t>
  </si>
  <si>
    <t>G00-G99</t>
  </si>
  <si>
    <t>H00-H59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</si>
  <si>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</si>
  <si>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</si>
  <si>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</si>
  <si>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</si>
  <si>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</si>
  <si>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</si>
  <si>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</si>
  <si>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</si>
  <si>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</si>
  <si>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</si>
  <si>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</si>
  <si>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</si>
  <si>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Коэффициент смертности детей от 0-4 лет на 1000 детей родившихся живыми</t>
  </si>
  <si>
    <t>Сведения о показателях смертности детей в возрасте от 0-4 лет и 0-17 лет по Республике Коми</t>
  </si>
  <si>
    <t>Шифры МКБ-10</t>
  </si>
  <si>
    <t>Коэффициенты смертности на 100 000 населения соответствующего возраста*</t>
  </si>
  <si>
    <t>Новообразования</t>
  </si>
  <si>
    <t>на 1000 родившихся живыми (по Комистату)</t>
  </si>
  <si>
    <t>прирост/убыль</t>
  </si>
  <si>
    <t>Общее количество умерших детей  свериться с Комистатом!!!</t>
  </si>
  <si>
    <t>Абсолютное число умерших *</t>
  </si>
  <si>
    <t>*по данным Комистат, 2018 г-окончательные, 2019- предварительные</t>
  </si>
  <si>
    <t>ПО ПРИЧИНАМ (абсолютные цифры)</t>
  </si>
  <si>
    <t>* информация рассчитана РМИАЦ по абсолютным данным Комистат .</t>
  </si>
  <si>
    <t>2021г</t>
  </si>
  <si>
    <t>* информация рассчитана РМИАЦ по абсолютным данным Комистат2020- 2021 год</t>
  </si>
  <si>
    <t>2022г</t>
  </si>
  <si>
    <t>коронавирусная инфекция, вызванная COVID-19</t>
  </si>
  <si>
    <t>U07.1</t>
  </si>
  <si>
    <t xml:space="preserve">Население на 01.01.2022 года </t>
  </si>
  <si>
    <t xml:space="preserve">* абсолютное количество умерших всего по Комистату,  по причинам смерти сформировано без учета окончательных диагнозов,показатель  рассчитан ГБУЗ РК "РМИАЦ" на население на 01.01.2022 года </t>
  </si>
  <si>
    <t>12.Коронавирусная инфекция, вызванная COVID-19</t>
  </si>
  <si>
    <t>за  январь-февраль  2021-2022 г.г. *</t>
  </si>
  <si>
    <t>ПО РЕСПУБЛИКЕ КОМИ  за январь-февраль 2021-2022 г.г.*</t>
  </si>
  <si>
    <t>ПО РЕСПУБЛИКЕ КОМИ за  январь-февраль  2021-2022 г.г.</t>
  </si>
  <si>
    <t>(абсолютные цифры) за  январь-февраль  2021- 2022  г.г.*</t>
  </si>
  <si>
    <t>за январь февраль 2022 года.* предварительные</t>
  </si>
  <si>
    <t>Родилось живыми за февраль  2022г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</si>
</sst>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[$-FC19]d\ mmmm\ yyyy\ &quot;г.&quot;"/>
    <numFmt numFmtId="181" formatCode="#,##0.0"/>
    <numFmt numFmtId="182" formatCode="#,##0.0&quot;р.&quot;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7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9"/>
      <name val="Arial Cyr"/>
      <family val="2"/>
    </font>
    <font>
      <sz val="8"/>
      <name val="Arial Narrow"/>
      <family val="2"/>
    </font>
    <font>
      <sz val="12"/>
      <color indexed="10"/>
      <name val="Arial Narrow"/>
      <family val="2"/>
    </font>
    <font>
      <sz val="8"/>
      <name val="Times New Roman"/>
      <family val="1"/>
    </font>
    <font>
      <b/>
      <sz val="14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Arial Narrow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theme="1"/>
      <name val="Arial Narrow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172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172" fontId="12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172" fontId="0" fillId="0" borderId="0" xfId="0" applyNumberFormat="1" applyAlignment="1">
      <alignment wrapText="1"/>
    </xf>
    <xf numFmtId="0" fontId="12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1" fontId="23" fillId="0" borderId="12" xfId="53" applyNumberFormat="1" applyFont="1" applyFill="1" applyBorder="1" applyAlignment="1">
      <alignment horizontal="center"/>
      <protection/>
    </xf>
    <xf numFmtId="172" fontId="12" fillId="0" borderId="12" xfId="0" applyNumberFormat="1" applyFont="1" applyBorder="1" applyAlignment="1">
      <alignment horizontal="center" wrapText="1"/>
    </xf>
    <xf numFmtId="0" fontId="11" fillId="0" borderId="12" xfId="0" applyNumberFormat="1" applyFont="1" applyBorder="1" applyAlignment="1">
      <alignment horizontal="center" wrapText="1"/>
    </xf>
    <xf numFmtId="0" fontId="67" fillId="0" borderId="0" xfId="0" applyFont="1" applyAlignment="1">
      <alignment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 vertical="center"/>
    </xf>
    <xf numFmtId="0" fontId="12" fillId="0" borderId="12" xfId="55" applyFont="1" applyBorder="1">
      <alignment/>
      <protection/>
    </xf>
    <xf numFmtId="0" fontId="12" fillId="0" borderId="12" xfId="55" applyFont="1" applyBorder="1" applyAlignment="1">
      <alignment horizontal="center"/>
      <protection/>
    </xf>
    <xf numFmtId="0" fontId="12" fillId="0" borderId="14" xfId="0" applyFont="1" applyBorder="1" applyAlignment="1">
      <alignment horizontal="left"/>
    </xf>
    <xf numFmtId="0" fontId="68" fillId="0" borderId="12" xfId="0" applyFont="1" applyBorder="1" applyAlignment="1">
      <alignment horizontal="center"/>
    </xf>
    <xf numFmtId="0" fontId="69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7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33" borderId="18" xfId="0" applyFont="1" applyFill="1" applyBorder="1" applyAlignment="1">
      <alignment horizontal="center" wrapText="1"/>
    </xf>
    <xf numFmtId="0" fontId="19" fillId="33" borderId="16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vertical="center" wrapText="1"/>
    </xf>
    <xf numFmtId="0" fontId="71" fillId="0" borderId="12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6" sqref="C6"/>
    </sheetView>
  </sheetViews>
  <sheetFormatPr defaultColWidth="9.00390625" defaultRowHeight="12.75"/>
  <cols>
    <col min="1" max="1" width="75.25390625" style="2" customWidth="1"/>
    <col min="2" max="5" width="12.75390625" style="2" customWidth="1"/>
    <col min="6" max="6" width="10.125" style="2" customWidth="1"/>
    <col min="7" max="7" width="12.375" style="2" customWidth="1"/>
    <col min="8" max="8" width="13.00390625" style="2" customWidth="1"/>
    <col min="9" max="9" width="12.125" style="2" customWidth="1"/>
    <col min="10" max="10" width="13.875" style="2" customWidth="1"/>
    <col min="11" max="11" width="20.875" style="2" customWidth="1"/>
    <col min="12" max="12" width="9.125" style="2" customWidth="1"/>
    <col min="13" max="13" width="62.125" style="2" customWidth="1"/>
    <col min="14" max="14" width="11.375" style="2" customWidth="1"/>
    <col min="15" max="16384" width="9.125" style="2" customWidth="1"/>
  </cols>
  <sheetData>
    <row r="1" spans="1:8" ht="18.75">
      <c r="A1" s="99" t="s">
        <v>0</v>
      </c>
      <c r="B1" s="99"/>
      <c r="C1" s="99"/>
      <c r="D1" s="99"/>
      <c r="E1" s="99"/>
      <c r="F1" s="99"/>
      <c r="G1" s="99"/>
      <c r="H1" s="1"/>
    </row>
    <row r="2" spans="1:17" ht="18.75">
      <c r="A2" s="100" t="s">
        <v>146</v>
      </c>
      <c r="B2" s="100"/>
      <c r="C2" s="100"/>
      <c r="D2" s="100"/>
      <c r="E2" s="100"/>
      <c r="F2" s="100"/>
      <c r="G2" s="100"/>
      <c r="H2" s="1"/>
      <c r="M2" s="68"/>
      <c r="N2" s="68"/>
      <c r="O2" s="68"/>
      <c r="P2" s="68"/>
      <c r="Q2" s="69"/>
    </row>
    <row r="3" spans="1:17" ht="18" customHeight="1">
      <c r="A3" s="101" t="s">
        <v>1</v>
      </c>
      <c r="B3" s="102" t="s">
        <v>13</v>
      </c>
      <c r="C3" s="102"/>
      <c r="D3" s="103" t="s">
        <v>61</v>
      </c>
      <c r="E3" s="103"/>
      <c r="F3" s="103" t="s">
        <v>14</v>
      </c>
      <c r="G3" s="103"/>
      <c r="H3" s="98" t="s">
        <v>48</v>
      </c>
      <c r="I3" s="98"/>
      <c r="J3" s="3"/>
      <c r="K3" s="4"/>
      <c r="M3" s="68"/>
      <c r="N3" s="68"/>
      <c r="O3" s="68"/>
      <c r="P3" s="68"/>
      <c r="Q3" s="69"/>
    </row>
    <row r="4" spans="1:17" ht="18" customHeight="1">
      <c r="A4" s="101"/>
      <c r="B4" s="102"/>
      <c r="C4" s="102"/>
      <c r="D4" s="103"/>
      <c r="E4" s="103"/>
      <c r="F4" s="103"/>
      <c r="G4" s="103"/>
      <c r="H4" s="98"/>
      <c r="I4" s="98"/>
      <c r="J4" s="97" t="s">
        <v>36</v>
      </c>
      <c r="K4" s="97"/>
      <c r="L4" s="51"/>
      <c r="M4" s="68"/>
      <c r="N4" s="68"/>
      <c r="O4" s="68"/>
      <c r="P4" s="68"/>
      <c r="Q4" s="69"/>
    </row>
    <row r="5" spans="1:17" ht="36.75" customHeight="1">
      <c r="A5" s="101"/>
      <c r="B5" s="74" t="s">
        <v>135</v>
      </c>
      <c r="C5" s="74" t="s">
        <v>137</v>
      </c>
      <c r="D5" s="74" t="s">
        <v>135</v>
      </c>
      <c r="E5" s="74" t="s">
        <v>137</v>
      </c>
      <c r="F5" s="74" t="s">
        <v>135</v>
      </c>
      <c r="G5" s="74" t="s">
        <v>137</v>
      </c>
      <c r="H5" s="74" t="s">
        <v>135</v>
      </c>
      <c r="I5" s="74" t="s">
        <v>137</v>
      </c>
      <c r="J5" s="49">
        <v>43831</v>
      </c>
      <c r="K5" s="49">
        <v>44197</v>
      </c>
      <c r="L5" s="48"/>
      <c r="M5" s="68"/>
      <c r="N5" s="68"/>
      <c r="O5" s="68"/>
      <c r="P5" s="69"/>
      <c r="Q5" s="69"/>
    </row>
    <row r="6" spans="1:17" ht="18" customHeight="1">
      <c r="A6" s="47" t="s">
        <v>15</v>
      </c>
      <c r="B6" s="82">
        <v>1033</v>
      </c>
      <c r="C6" s="74">
        <v>993</v>
      </c>
      <c r="D6" s="82">
        <v>1950</v>
      </c>
      <c r="E6" s="83">
        <v>1996</v>
      </c>
      <c r="F6" s="82">
        <v>7</v>
      </c>
      <c r="G6" s="83">
        <v>5</v>
      </c>
      <c r="H6" s="84">
        <f>B6-D6</f>
        <v>-917</v>
      </c>
      <c r="I6" s="84">
        <f>C6-E6</f>
        <v>-1003</v>
      </c>
      <c r="J6" s="63">
        <v>820473</v>
      </c>
      <c r="K6" s="63">
        <v>813590</v>
      </c>
      <c r="L6" s="8"/>
      <c r="M6" s="70"/>
      <c r="N6" s="70"/>
      <c r="O6" s="70"/>
      <c r="P6" s="70"/>
      <c r="Q6" s="70"/>
    </row>
    <row r="7" spans="1:17" ht="18" customHeight="1">
      <c r="A7" s="41" t="s">
        <v>51</v>
      </c>
      <c r="B7" s="82">
        <v>763</v>
      </c>
      <c r="C7" s="74">
        <v>723</v>
      </c>
      <c r="D7" s="82">
        <v>1369</v>
      </c>
      <c r="E7" s="83">
        <v>1460</v>
      </c>
      <c r="F7" s="82">
        <v>4</v>
      </c>
      <c r="G7" s="83">
        <v>4</v>
      </c>
      <c r="H7" s="84">
        <f aca="true" t="shared" si="0" ref="H7:H28">B7-D7</f>
        <v>-606</v>
      </c>
      <c r="I7" s="84">
        <f aca="true" t="shared" si="1" ref="I7:I28">C7-E7</f>
        <v>-737</v>
      </c>
      <c r="J7" s="64">
        <v>641721</v>
      </c>
      <c r="K7" s="64">
        <v>637072</v>
      </c>
      <c r="L7" s="8"/>
      <c r="M7" s="71"/>
      <c r="N7" s="72"/>
      <c r="O7" s="72"/>
      <c r="P7" s="72"/>
      <c r="Q7" s="72"/>
    </row>
    <row r="8" spans="1:17" ht="18" customHeight="1">
      <c r="A8" s="41" t="s">
        <v>50</v>
      </c>
      <c r="B8" s="82">
        <v>270</v>
      </c>
      <c r="C8" s="74">
        <v>270</v>
      </c>
      <c r="D8" s="82">
        <v>581</v>
      </c>
      <c r="E8" s="83">
        <v>536</v>
      </c>
      <c r="F8" s="82">
        <v>3</v>
      </c>
      <c r="G8" s="83">
        <v>1</v>
      </c>
      <c r="H8" s="84">
        <f t="shared" si="0"/>
        <v>-311</v>
      </c>
      <c r="I8" s="84">
        <f t="shared" si="1"/>
        <v>-266</v>
      </c>
      <c r="J8" s="63">
        <v>178752</v>
      </c>
      <c r="K8" s="63">
        <v>176518</v>
      </c>
      <c r="L8" s="8"/>
      <c r="M8" s="71"/>
      <c r="N8" s="72"/>
      <c r="O8" s="72"/>
      <c r="P8" s="72"/>
      <c r="Q8" s="72"/>
    </row>
    <row r="9" spans="1:17" ht="18" customHeight="1">
      <c r="A9" s="41" t="s">
        <v>58</v>
      </c>
      <c r="B9" s="82">
        <v>13</v>
      </c>
      <c r="C9" s="74">
        <v>11</v>
      </c>
      <c r="D9" s="82">
        <v>34</v>
      </c>
      <c r="E9" s="83">
        <v>35</v>
      </c>
      <c r="F9" s="82"/>
      <c r="G9" s="83"/>
      <c r="H9" s="84">
        <f t="shared" si="0"/>
        <v>-21</v>
      </c>
      <c r="I9" s="84">
        <f t="shared" si="1"/>
        <v>-24</v>
      </c>
      <c r="J9" s="63">
        <v>11401</v>
      </c>
      <c r="K9" s="63">
        <v>11291</v>
      </c>
      <c r="L9" s="8"/>
      <c r="M9" s="73"/>
      <c r="N9" s="70"/>
      <c r="O9" s="70"/>
      <c r="P9" s="70"/>
      <c r="Q9" s="70"/>
    </row>
    <row r="10" spans="1:17" ht="18" customHeight="1">
      <c r="A10" s="41" t="s">
        <v>16</v>
      </c>
      <c r="B10" s="82">
        <v>37</v>
      </c>
      <c r="C10" s="74">
        <v>35</v>
      </c>
      <c r="D10" s="82">
        <v>51</v>
      </c>
      <c r="E10" s="83">
        <v>47</v>
      </c>
      <c r="F10" s="82"/>
      <c r="G10" s="83"/>
      <c r="H10" s="84">
        <f t="shared" si="0"/>
        <v>-14</v>
      </c>
      <c r="I10" s="84">
        <f t="shared" si="1"/>
        <v>-12</v>
      </c>
      <c r="J10" s="63">
        <v>17009</v>
      </c>
      <c r="K10" s="63">
        <v>16925</v>
      </c>
      <c r="L10" s="8"/>
      <c r="M10" s="73"/>
      <c r="N10" s="70"/>
      <c r="O10" s="70"/>
      <c r="P10" s="70"/>
      <c r="Q10" s="70"/>
    </row>
    <row r="11" spans="1:17" ht="18" customHeight="1">
      <c r="A11" s="41" t="s">
        <v>17</v>
      </c>
      <c r="B11" s="82">
        <v>13</v>
      </c>
      <c r="C11" s="74">
        <v>16</v>
      </c>
      <c r="D11" s="82">
        <v>44</v>
      </c>
      <c r="E11" s="83">
        <v>25</v>
      </c>
      <c r="F11" s="82"/>
      <c r="G11" s="83"/>
      <c r="H11" s="84">
        <f t="shared" si="0"/>
        <v>-31</v>
      </c>
      <c r="I11" s="84">
        <f t="shared" si="1"/>
        <v>-9</v>
      </c>
      <c r="J11" s="63">
        <v>18539</v>
      </c>
      <c r="K11" s="63">
        <v>18458</v>
      </c>
      <c r="L11" s="8"/>
      <c r="M11" s="73"/>
      <c r="N11" s="70"/>
      <c r="O11" s="70"/>
      <c r="P11" s="70"/>
      <c r="Q11" s="70"/>
    </row>
    <row r="12" spans="1:17" ht="18" customHeight="1">
      <c r="A12" s="41" t="s">
        <v>18</v>
      </c>
      <c r="B12" s="82">
        <v>9</v>
      </c>
      <c r="C12" s="74">
        <v>7</v>
      </c>
      <c r="D12" s="82">
        <v>19</v>
      </c>
      <c r="E12" s="83">
        <v>16</v>
      </c>
      <c r="F12" s="82"/>
      <c r="G12" s="83"/>
      <c r="H12" s="84">
        <f t="shared" si="0"/>
        <v>-10</v>
      </c>
      <c r="I12" s="84">
        <f t="shared" si="1"/>
        <v>-9</v>
      </c>
      <c r="J12" s="63">
        <v>7210</v>
      </c>
      <c r="K12" s="63">
        <v>7152</v>
      </c>
      <c r="L12" s="8"/>
      <c r="M12" s="73"/>
      <c r="N12" s="70"/>
      <c r="O12" s="70"/>
      <c r="P12" s="70"/>
      <c r="Q12" s="70"/>
    </row>
    <row r="13" spans="1:17" ht="18" customHeight="1">
      <c r="A13" s="41" t="s">
        <v>19</v>
      </c>
      <c r="B13" s="82">
        <v>35</v>
      </c>
      <c r="C13" s="74">
        <v>32</v>
      </c>
      <c r="D13" s="82">
        <v>69</v>
      </c>
      <c r="E13" s="83">
        <v>63</v>
      </c>
      <c r="F13" s="82">
        <v>1</v>
      </c>
      <c r="G13" s="83">
        <v>1</v>
      </c>
      <c r="H13" s="84">
        <f t="shared" si="0"/>
        <v>-34</v>
      </c>
      <c r="I13" s="84">
        <f t="shared" si="1"/>
        <v>-31</v>
      </c>
      <c r="J13" s="63">
        <v>17963</v>
      </c>
      <c r="K13" s="63">
        <v>17765</v>
      </c>
      <c r="L13" s="8"/>
      <c r="M13" s="73"/>
      <c r="N13" s="70"/>
      <c r="O13" s="70"/>
      <c r="P13" s="70"/>
      <c r="Q13" s="70"/>
    </row>
    <row r="14" spans="1:17" ht="18" customHeight="1">
      <c r="A14" s="41" t="s">
        <v>20</v>
      </c>
      <c r="B14" s="82">
        <v>68</v>
      </c>
      <c r="C14" s="74">
        <v>41</v>
      </c>
      <c r="D14" s="82">
        <v>172</v>
      </c>
      <c r="E14" s="83">
        <v>138</v>
      </c>
      <c r="F14" s="82"/>
      <c r="G14" s="83"/>
      <c r="H14" s="84">
        <f t="shared" si="0"/>
        <v>-104</v>
      </c>
      <c r="I14" s="84">
        <f t="shared" si="1"/>
        <v>-97</v>
      </c>
      <c r="J14" s="63">
        <v>48863</v>
      </c>
      <c r="K14" s="63">
        <v>47912</v>
      </c>
      <c r="L14" s="8"/>
      <c r="M14" s="73"/>
      <c r="N14" s="70"/>
      <c r="O14" s="70"/>
      <c r="P14" s="70"/>
      <c r="Q14" s="70"/>
    </row>
    <row r="15" spans="1:17" ht="18" customHeight="1">
      <c r="A15" s="41" t="s">
        <v>21</v>
      </c>
      <c r="B15" s="82">
        <v>29</v>
      </c>
      <c r="C15" s="74">
        <v>33</v>
      </c>
      <c r="D15" s="82">
        <v>52</v>
      </c>
      <c r="E15" s="83">
        <v>50</v>
      </c>
      <c r="F15" s="82"/>
      <c r="G15" s="83"/>
      <c r="H15" s="84">
        <f t="shared" si="0"/>
        <v>-23</v>
      </c>
      <c r="I15" s="84">
        <f t="shared" si="1"/>
        <v>-17</v>
      </c>
      <c r="J15" s="63">
        <v>16657</v>
      </c>
      <c r="K15" s="63">
        <v>16435</v>
      </c>
      <c r="L15" s="8"/>
      <c r="M15" s="71"/>
      <c r="N15" s="72"/>
      <c r="O15" s="72"/>
      <c r="P15" s="72"/>
      <c r="Q15" s="72"/>
    </row>
    <row r="16" spans="1:17" ht="18" customHeight="1">
      <c r="A16" s="41" t="s">
        <v>22</v>
      </c>
      <c r="B16" s="82">
        <v>52</v>
      </c>
      <c r="C16" s="74">
        <v>36</v>
      </c>
      <c r="D16" s="82">
        <v>115</v>
      </c>
      <c r="E16" s="83">
        <v>111</v>
      </c>
      <c r="F16" s="82"/>
      <c r="G16" s="83"/>
      <c r="H16" s="84">
        <f t="shared" si="0"/>
        <v>-63</v>
      </c>
      <c r="I16" s="84">
        <f t="shared" si="1"/>
        <v>-75</v>
      </c>
      <c r="J16" s="63">
        <v>42628</v>
      </c>
      <c r="K16" s="63">
        <v>42221</v>
      </c>
      <c r="L16" s="8"/>
      <c r="M16" s="73"/>
      <c r="N16" s="70"/>
      <c r="O16" s="70"/>
      <c r="P16" s="70"/>
      <c r="Q16" s="70"/>
    </row>
    <row r="17" spans="1:17" ht="18" customHeight="1">
      <c r="A17" s="41" t="s">
        <v>23</v>
      </c>
      <c r="B17" s="82">
        <v>38</v>
      </c>
      <c r="C17" s="74">
        <v>34</v>
      </c>
      <c r="D17" s="82">
        <v>51</v>
      </c>
      <c r="E17" s="83">
        <v>59</v>
      </c>
      <c r="F17" s="82">
        <v>1</v>
      </c>
      <c r="G17" s="83"/>
      <c r="H17" s="84">
        <f t="shared" si="0"/>
        <v>-13</v>
      </c>
      <c r="I17" s="84">
        <f t="shared" si="1"/>
        <v>-25</v>
      </c>
      <c r="J17" s="63">
        <v>24468</v>
      </c>
      <c r="K17" s="63">
        <v>24461</v>
      </c>
      <c r="L17" s="8"/>
      <c r="M17" s="71"/>
      <c r="N17" s="72"/>
      <c r="O17" s="72"/>
      <c r="P17" s="72"/>
      <c r="Q17" s="72"/>
    </row>
    <row r="18" spans="1:17" ht="18" customHeight="1">
      <c r="A18" s="41" t="s">
        <v>24</v>
      </c>
      <c r="B18" s="82">
        <v>17</v>
      </c>
      <c r="C18" s="74">
        <v>14</v>
      </c>
      <c r="D18" s="82">
        <v>46</v>
      </c>
      <c r="E18" s="83">
        <v>43</v>
      </c>
      <c r="F18" s="82"/>
      <c r="G18" s="83"/>
      <c r="H18" s="84">
        <f t="shared" si="0"/>
        <v>-29</v>
      </c>
      <c r="I18" s="84">
        <f t="shared" si="1"/>
        <v>-29</v>
      </c>
      <c r="J18" s="63">
        <v>12407</v>
      </c>
      <c r="K18" s="63">
        <v>12186</v>
      </c>
      <c r="L18" s="8"/>
      <c r="M18" s="71"/>
      <c r="N18" s="72"/>
      <c r="O18" s="72"/>
      <c r="P18" s="72"/>
      <c r="Q18" s="72"/>
    </row>
    <row r="19" spans="1:17" ht="18" customHeight="1">
      <c r="A19" s="41" t="s">
        <v>25</v>
      </c>
      <c r="B19" s="82">
        <v>20</v>
      </c>
      <c r="C19" s="74">
        <v>5</v>
      </c>
      <c r="D19" s="82">
        <v>40</v>
      </c>
      <c r="E19" s="83">
        <v>42</v>
      </c>
      <c r="F19" s="82"/>
      <c r="G19" s="83"/>
      <c r="H19" s="84">
        <f t="shared" si="0"/>
        <v>-20</v>
      </c>
      <c r="I19" s="84">
        <f t="shared" si="1"/>
        <v>-37</v>
      </c>
      <c r="J19" s="63">
        <v>10612</v>
      </c>
      <c r="K19" s="63">
        <v>10348</v>
      </c>
      <c r="L19" s="8"/>
      <c r="M19" s="73"/>
      <c r="N19" s="70"/>
      <c r="O19" s="70"/>
      <c r="P19" s="70"/>
      <c r="Q19" s="70"/>
    </row>
    <row r="20" spans="1:17" ht="18" customHeight="1">
      <c r="A20" s="41" t="s">
        <v>26</v>
      </c>
      <c r="B20" s="82">
        <v>18</v>
      </c>
      <c r="C20" s="74">
        <v>15</v>
      </c>
      <c r="D20" s="82">
        <v>43</v>
      </c>
      <c r="E20" s="83">
        <v>34</v>
      </c>
      <c r="F20" s="82"/>
      <c r="G20" s="83"/>
      <c r="H20" s="84">
        <f t="shared" si="0"/>
        <v>-25</v>
      </c>
      <c r="I20" s="84">
        <f t="shared" si="1"/>
        <v>-19</v>
      </c>
      <c r="J20" s="63">
        <v>16900</v>
      </c>
      <c r="K20" s="63">
        <v>16643</v>
      </c>
      <c r="L20" s="8"/>
      <c r="M20" s="73"/>
      <c r="N20" s="70"/>
      <c r="O20" s="70"/>
      <c r="P20" s="70"/>
      <c r="Q20" s="70"/>
    </row>
    <row r="21" spans="1:17" ht="18" customHeight="1">
      <c r="A21" s="41" t="s">
        <v>27</v>
      </c>
      <c r="B21" s="82">
        <v>35</v>
      </c>
      <c r="C21" s="74">
        <v>44</v>
      </c>
      <c r="D21" s="82">
        <v>95</v>
      </c>
      <c r="E21" s="83">
        <v>66</v>
      </c>
      <c r="F21" s="82"/>
      <c r="G21" s="83"/>
      <c r="H21" s="84">
        <f t="shared" si="0"/>
        <v>-60</v>
      </c>
      <c r="I21" s="84">
        <f t="shared" si="1"/>
        <v>-22</v>
      </c>
      <c r="J21" s="63">
        <v>24998</v>
      </c>
      <c r="K21" s="63">
        <v>24514</v>
      </c>
      <c r="L21" s="8"/>
      <c r="M21" s="73"/>
      <c r="N21" s="70"/>
      <c r="O21" s="70"/>
      <c r="P21" s="70"/>
      <c r="Q21" s="70"/>
    </row>
    <row r="22" spans="1:17" ht="18" customHeight="1">
      <c r="A22" s="41" t="s">
        <v>28</v>
      </c>
      <c r="B22" s="82">
        <v>40</v>
      </c>
      <c r="C22" s="74">
        <v>46</v>
      </c>
      <c r="D22" s="82">
        <v>75</v>
      </c>
      <c r="E22" s="83">
        <v>79</v>
      </c>
      <c r="F22" s="82"/>
      <c r="G22" s="83"/>
      <c r="H22" s="84">
        <f t="shared" si="0"/>
        <v>-35</v>
      </c>
      <c r="I22" s="84">
        <f t="shared" si="1"/>
        <v>-33</v>
      </c>
      <c r="J22" s="63">
        <v>23493</v>
      </c>
      <c r="K22" s="63">
        <v>23180</v>
      </c>
      <c r="L22" s="8"/>
      <c r="M22" s="71"/>
      <c r="N22" s="72"/>
      <c r="O22" s="72"/>
      <c r="P22" s="72"/>
      <c r="Q22" s="72"/>
    </row>
    <row r="23" spans="1:17" ht="18" customHeight="1">
      <c r="A23" s="41" t="s">
        <v>29</v>
      </c>
      <c r="B23" s="82">
        <v>17</v>
      </c>
      <c r="C23" s="74">
        <v>15</v>
      </c>
      <c r="D23" s="82">
        <v>32</v>
      </c>
      <c r="E23" s="83">
        <v>39</v>
      </c>
      <c r="F23" s="82">
        <v>1</v>
      </c>
      <c r="G23" s="83"/>
      <c r="H23" s="84">
        <f t="shared" si="0"/>
        <v>-15</v>
      </c>
      <c r="I23" s="84">
        <f t="shared" si="1"/>
        <v>-24</v>
      </c>
      <c r="J23" s="63">
        <v>11056</v>
      </c>
      <c r="K23" s="63">
        <v>10986</v>
      </c>
      <c r="L23" s="8"/>
      <c r="M23" s="71"/>
      <c r="N23" s="72"/>
      <c r="O23" s="72"/>
      <c r="P23" s="72"/>
      <c r="Q23" s="72"/>
    </row>
    <row r="24" spans="1:17" ht="18" customHeight="1">
      <c r="A24" s="41" t="s">
        <v>30</v>
      </c>
      <c r="B24" s="82">
        <v>285</v>
      </c>
      <c r="C24" s="74">
        <v>315</v>
      </c>
      <c r="D24" s="82">
        <v>524</v>
      </c>
      <c r="E24" s="83">
        <v>562</v>
      </c>
      <c r="F24" s="82">
        <v>1</v>
      </c>
      <c r="G24" s="83">
        <v>3</v>
      </c>
      <c r="H24" s="84">
        <f t="shared" si="0"/>
        <v>-239</v>
      </c>
      <c r="I24" s="84">
        <f t="shared" si="1"/>
        <v>-247</v>
      </c>
      <c r="J24" s="63">
        <v>259884</v>
      </c>
      <c r="K24" s="63">
        <v>259262</v>
      </c>
      <c r="L24" s="8"/>
      <c r="M24" s="73"/>
      <c r="N24" s="70"/>
      <c r="O24" s="70"/>
      <c r="P24" s="70"/>
      <c r="Q24" s="70"/>
    </row>
    <row r="25" spans="1:17" ht="18" customHeight="1">
      <c r="A25" s="41" t="s">
        <v>31</v>
      </c>
      <c r="B25" s="82">
        <v>75</v>
      </c>
      <c r="C25" s="74">
        <v>79</v>
      </c>
      <c r="D25" s="82">
        <v>130</v>
      </c>
      <c r="E25" s="83">
        <v>155</v>
      </c>
      <c r="F25" s="82">
        <v>2</v>
      </c>
      <c r="G25" s="83">
        <v>1</v>
      </c>
      <c r="H25" s="84">
        <f t="shared" si="0"/>
        <v>-55</v>
      </c>
      <c r="I25" s="84">
        <f t="shared" si="1"/>
        <v>-76</v>
      </c>
      <c r="J25" s="63">
        <v>73123</v>
      </c>
      <c r="K25" s="63">
        <v>72423</v>
      </c>
      <c r="L25" s="8"/>
      <c r="M25" s="73"/>
      <c r="N25" s="70"/>
      <c r="O25" s="70"/>
      <c r="P25" s="70"/>
      <c r="Q25" s="70"/>
    </row>
    <row r="26" spans="1:17" ht="18" customHeight="1">
      <c r="A26" s="41" t="s">
        <v>32</v>
      </c>
      <c r="B26" s="82">
        <v>29</v>
      </c>
      <c r="C26" s="74">
        <v>22</v>
      </c>
      <c r="D26" s="82">
        <v>81</v>
      </c>
      <c r="E26" s="83">
        <v>60</v>
      </c>
      <c r="F26" s="82"/>
      <c r="G26" s="83"/>
      <c r="H26" s="84">
        <f t="shared" si="0"/>
        <v>-52</v>
      </c>
      <c r="I26" s="84">
        <f t="shared" si="1"/>
        <v>-38</v>
      </c>
      <c r="J26" s="63">
        <v>26779</v>
      </c>
      <c r="K26" s="63">
        <v>26339</v>
      </c>
      <c r="L26" s="8"/>
      <c r="M26" s="73"/>
      <c r="N26" s="70"/>
      <c r="O26" s="70"/>
      <c r="P26" s="70"/>
      <c r="Q26" s="70"/>
    </row>
    <row r="27" spans="1:17" ht="18" customHeight="1">
      <c r="A27" s="41" t="s">
        <v>33</v>
      </c>
      <c r="B27" s="82">
        <v>56</v>
      </c>
      <c r="C27" s="74">
        <v>66</v>
      </c>
      <c r="D27" s="82">
        <v>46</v>
      </c>
      <c r="E27" s="83">
        <v>62</v>
      </c>
      <c r="F27" s="82"/>
      <c r="G27" s="83"/>
      <c r="H27" s="84">
        <f t="shared" si="0"/>
        <v>10</v>
      </c>
      <c r="I27" s="84">
        <f t="shared" si="1"/>
        <v>4</v>
      </c>
      <c r="J27" s="63">
        <v>42780</v>
      </c>
      <c r="K27" s="63">
        <v>42825</v>
      </c>
      <c r="L27" s="8"/>
      <c r="M27" s="73"/>
      <c r="N27" s="70"/>
      <c r="O27" s="70"/>
      <c r="P27" s="70"/>
      <c r="Q27" s="70"/>
    </row>
    <row r="28" spans="1:17" ht="18" customHeight="1">
      <c r="A28" s="41" t="s">
        <v>34</v>
      </c>
      <c r="B28" s="82">
        <v>147</v>
      </c>
      <c r="C28" s="74">
        <v>122</v>
      </c>
      <c r="D28" s="82">
        <v>231</v>
      </c>
      <c r="E28" s="83">
        <v>274</v>
      </c>
      <c r="F28" s="82">
        <v>1</v>
      </c>
      <c r="G28" s="83"/>
      <c r="H28" s="84">
        <f t="shared" si="0"/>
        <v>-84</v>
      </c>
      <c r="I28" s="84">
        <f t="shared" si="1"/>
        <v>-152</v>
      </c>
      <c r="J28" s="63">
        <v>113703</v>
      </c>
      <c r="K28" s="63">
        <v>112264</v>
      </c>
      <c r="L28" s="8"/>
      <c r="M28" s="73"/>
      <c r="N28" s="70"/>
      <c r="O28" s="70"/>
      <c r="P28" s="70"/>
      <c r="Q28" s="70"/>
    </row>
    <row r="29" spans="1:10" ht="32.25" customHeight="1">
      <c r="A29" s="38" t="s">
        <v>132</v>
      </c>
      <c r="B29" s="38"/>
      <c r="D29" s="38"/>
      <c r="F29" s="38"/>
      <c r="G29" s="38"/>
      <c r="H29" s="5"/>
      <c r="I29" s="3"/>
      <c r="J29" s="3"/>
    </row>
    <row r="30" spans="1:11" ht="18">
      <c r="A30" s="3"/>
      <c r="B30" s="3"/>
      <c r="C30" s="5"/>
      <c r="D30" s="5"/>
      <c r="E30" s="5"/>
      <c r="F30" s="5"/>
      <c r="G30" s="5"/>
      <c r="H30" s="5"/>
      <c r="I30" s="3"/>
      <c r="J30" s="3"/>
      <c r="K30" s="3"/>
    </row>
    <row r="31" spans="1:8" ht="18">
      <c r="A31" s="3"/>
      <c r="B31" s="3"/>
      <c r="C31" s="5"/>
      <c r="D31" s="5"/>
      <c r="E31" s="5"/>
      <c r="F31" s="5"/>
      <c r="G31" s="5"/>
      <c r="H31" s="5"/>
    </row>
    <row r="32" spans="1:8" ht="18">
      <c r="A32" s="3"/>
      <c r="B32" s="3"/>
      <c r="C32" s="5"/>
      <c r="D32" s="5"/>
      <c r="E32" s="5"/>
      <c r="F32" s="5"/>
      <c r="G32" s="5"/>
      <c r="H32" s="5"/>
    </row>
    <row r="33" spans="1:7" ht="18">
      <c r="A33" s="3"/>
      <c r="B33" s="3"/>
      <c r="C33" s="3"/>
      <c r="D33" s="3"/>
      <c r="E33" s="3"/>
      <c r="F33" s="3"/>
      <c r="G33" s="3"/>
    </row>
    <row r="34" spans="1:7" ht="18">
      <c r="A34" s="3"/>
      <c r="B34" s="3"/>
      <c r="C34" s="3"/>
      <c r="D34" s="3"/>
      <c r="E34" s="3"/>
      <c r="F34" s="3"/>
      <c r="G34" s="3"/>
    </row>
    <row r="35" spans="1:7" ht="18">
      <c r="A35" s="3"/>
      <c r="B35" s="3"/>
      <c r="C35" s="3"/>
      <c r="D35" s="3"/>
      <c r="E35" s="3"/>
      <c r="F35" s="3"/>
      <c r="G35" s="3"/>
    </row>
    <row r="36" spans="1:7" ht="18">
      <c r="A36" s="3"/>
      <c r="B36" s="3"/>
      <c r="C36" s="3"/>
      <c r="D36" s="3"/>
      <c r="E36" s="3"/>
      <c r="F36" s="3"/>
      <c r="G36" s="3"/>
    </row>
  </sheetData>
  <sheetProtection/>
  <mergeCells count="8">
    <mergeCell ref="J4:K4"/>
    <mergeCell ref="H3:I4"/>
    <mergeCell ref="A1:G1"/>
    <mergeCell ref="A2:G2"/>
    <mergeCell ref="A3:A5"/>
    <mergeCell ref="B3:C4"/>
    <mergeCell ref="D3:E4"/>
    <mergeCell ref="F3:G4"/>
  </mergeCells>
  <printOptions horizontalCentered="1" verticalCentered="1"/>
  <pageMargins left="0.7874015748031497" right="0.7874015748031497" top="0.5118110236220472" bottom="0.4724409448818898" header="0.2362204724409449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66" zoomScaleSheetLayoutView="66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5" sqref="M25"/>
    </sheetView>
  </sheetViews>
  <sheetFormatPr defaultColWidth="9.00390625" defaultRowHeight="12.75" outlineLevelCol="1"/>
  <cols>
    <col min="1" max="1" width="70.125" style="2" customWidth="1"/>
    <col min="2" max="2" width="10.25390625" style="2" customWidth="1" outlineLevel="1"/>
    <col min="3" max="3" width="10.875" style="2" customWidth="1" outlineLevel="1"/>
    <col min="4" max="4" width="9.375" style="2" customWidth="1" outlineLevel="1"/>
    <col min="5" max="5" width="9.875" style="2" customWidth="1" outlineLevel="1"/>
    <col min="6" max="6" width="8.25390625" style="2" customWidth="1" outlineLevel="1"/>
    <col min="7" max="7" width="9.375" style="2" customWidth="1" outlineLevel="1"/>
    <col min="8" max="8" width="12.00390625" style="2" customWidth="1" outlineLevel="1"/>
    <col min="9" max="9" width="8.375" style="2" customWidth="1" outlineLevel="1"/>
    <col min="10" max="10" width="7.375" style="37" customWidth="1" outlineLevel="1"/>
    <col min="11" max="11" width="9.375" style="37" customWidth="1" outlineLevel="1"/>
    <col min="12" max="12" width="10.875" style="37" customWidth="1" outlineLevel="1"/>
    <col min="13" max="14" width="9.125" style="12" customWidth="1"/>
    <col min="15" max="15" width="9.125" style="13" customWidth="1"/>
    <col min="16" max="16384" width="9.125" style="2" customWidth="1"/>
  </cols>
  <sheetData>
    <row r="1" spans="1:12" ht="18.75">
      <c r="A1" s="99" t="s">
        <v>55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8.75">
      <c r="A2" s="100" t="s">
        <v>143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8" customHeight="1">
      <c r="A4" s="98" t="s">
        <v>1</v>
      </c>
      <c r="B4" s="104" t="s">
        <v>52</v>
      </c>
      <c r="C4" s="104"/>
      <c r="D4" s="104"/>
      <c r="E4" s="104" t="s">
        <v>53</v>
      </c>
      <c r="F4" s="104"/>
      <c r="G4" s="104"/>
      <c r="H4" s="104" t="s">
        <v>11</v>
      </c>
      <c r="I4" s="104"/>
      <c r="J4" s="104" t="s">
        <v>54</v>
      </c>
      <c r="K4" s="104"/>
      <c r="L4" s="104"/>
    </row>
    <row r="5" spans="1:12" ht="32.25" customHeight="1">
      <c r="A5" s="98"/>
      <c r="B5" s="105" t="s">
        <v>62</v>
      </c>
      <c r="C5" s="105"/>
      <c r="D5" s="105"/>
      <c r="E5" s="105" t="s">
        <v>62</v>
      </c>
      <c r="F5" s="105"/>
      <c r="G5" s="105"/>
      <c r="H5" s="105" t="s">
        <v>129</v>
      </c>
      <c r="I5" s="105"/>
      <c r="J5" s="105" t="s">
        <v>128</v>
      </c>
      <c r="K5" s="105"/>
      <c r="L5" s="105"/>
    </row>
    <row r="6" spans="1:12" ht="18.75" customHeight="1">
      <c r="A6" s="107"/>
      <c r="B6" s="39">
        <v>2021</v>
      </c>
      <c r="C6" s="39">
        <v>2022</v>
      </c>
      <c r="D6" s="39" t="s">
        <v>12</v>
      </c>
      <c r="E6" s="39">
        <v>2021</v>
      </c>
      <c r="F6" s="39">
        <v>2022</v>
      </c>
      <c r="G6" s="39" t="s">
        <v>12</v>
      </c>
      <c r="H6" s="39">
        <v>2021</v>
      </c>
      <c r="I6" s="39">
        <v>2022</v>
      </c>
      <c r="J6" s="39">
        <v>2021</v>
      </c>
      <c r="K6" s="39">
        <v>2022</v>
      </c>
      <c r="L6" s="39" t="s">
        <v>12</v>
      </c>
    </row>
    <row r="7" spans="1:15" ht="18" customHeight="1">
      <c r="A7" s="43" t="s">
        <v>15</v>
      </c>
      <c r="B7" s="42">
        <f>'родив.,умерш. абс.цифры'!B6*1000/'родив.,умерш. абс.цифры'!J6</f>
        <v>1.2590298522925192</v>
      </c>
      <c r="C7" s="42">
        <f>'родив.,умерш. абс.цифры'!C6*1000/'родив.,умерш. абс.цифры'!K6</f>
        <v>1.2205164763578706</v>
      </c>
      <c r="D7" s="42">
        <f aca="true" t="shared" si="0" ref="D7:D29">ROUND(C7/B7*100-100,2)</f>
        <v>-3.06</v>
      </c>
      <c r="E7" s="42">
        <f>'родив.,умерш. абс.цифры'!D6*1000/'родив.,умерш. абс.цифры'!J6</f>
        <v>2.376677843146575</v>
      </c>
      <c r="F7" s="42">
        <f>'родив.,умерш. абс.цифры'!E6*1000/'родив.,умерш. абс.цифры'!K6</f>
        <v>2.4533241559016212</v>
      </c>
      <c r="G7" s="42">
        <f aca="true" t="shared" si="1" ref="G7:G29">ROUND(F7/E7*100-100,2)</f>
        <v>3.22</v>
      </c>
      <c r="H7" s="50">
        <f>B7-E7</f>
        <v>-1.117647990854056</v>
      </c>
      <c r="I7" s="50">
        <f>C7-F7</f>
        <v>-1.2328076795437506</v>
      </c>
      <c r="J7" s="78">
        <v>5.7</v>
      </c>
      <c r="K7" s="65">
        <v>4.2</v>
      </c>
      <c r="L7" s="42">
        <f>K7/J7*100-100</f>
        <v>-26.31578947368422</v>
      </c>
      <c r="M7" s="28"/>
      <c r="N7" s="2"/>
      <c r="O7" s="14"/>
    </row>
    <row r="8" spans="1:15" ht="18" customHeight="1">
      <c r="A8" s="43" t="s">
        <v>51</v>
      </c>
      <c r="B8" s="42">
        <f>'родив.,умерш. абс.цифры'!B7*1000/'родив.,умерш. абс.цифры'!J7</f>
        <v>1.188990230957067</v>
      </c>
      <c r="C8" s="42">
        <f>'родив.,умерш. абс.цифры'!C7*1000/'родив.,умерш. абс.цифры'!K7</f>
        <v>1.1348795740512847</v>
      </c>
      <c r="D8" s="42">
        <f t="shared" si="0"/>
        <v>-4.55</v>
      </c>
      <c r="E8" s="42">
        <f>'родив.,умерш. абс.цифры'!D7*1000/'родив.,умерш. абс.цифры'!J7</f>
        <v>2.133325853447215</v>
      </c>
      <c r="F8" s="42">
        <f>'родив.,умерш. абс.цифры'!E7*1000/'родив.,умерш. абс.цифры'!K7</f>
        <v>2.291734686189316</v>
      </c>
      <c r="G8" s="42">
        <f t="shared" si="1"/>
        <v>7.43</v>
      </c>
      <c r="H8" s="50">
        <f aca="true" t="shared" si="2" ref="H8:H29">B8-E8</f>
        <v>-0.9443356224901478</v>
      </c>
      <c r="I8" s="50">
        <f aca="true" t="shared" si="3" ref="I8:I29">C8-F8</f>
        <v>-1.1568551121380313</v>
      </c>
      <c r="J8" s="78">
        <v>4.3</v>
      </c>
      <c r="K8" s="65">
        <v>4.5</v>
      </c>
      <c r="L8" s="42">
        <f>K8/J8*100-100</f>
        <v>4.651162790697683</v>
      </c>
      <c r="M8" s="29"/>
      <c r="N8" s="2"/>
      <c r="O8" s="14"/>
    </row>
    <row r="9" spans="1:15" ht="18" customHeight="1">
      <c r="A9" s="43" t="s">
        <v>57</v>
      </c>
      <c r="B9" s="42">
        <f>'родив.,умерш. абс.цифры'!B8*1000/'родив.,умерш. абс.цифры'!J8</f>
        <v>1.5104726100966703</v>
      </c>
      <c r="C9" s="42">
        <f>'родив.,умерш. абс.цифры'!C8*1000/'родив.,умерш. абс.цифры'!K8</f>
        <v>1.5295890504084568</v>
      </c>
      <c r="D9" s="42">
        <f t="shared" si="0"/>
        <v>1.27</v>
      </c>
      <c r="E9" s="42">
        <f>'родив.,умерш. абс.цифры'!D8*1000/'родив.,умерш. абс.цифры'!J8</f>
        <v>3.25031328320802</v>
      </c>
      <c r="F9" s="42">
        <f>'родив.,умерш. абс.цифры'!E8*1000/'родив.,умерш. абс.цифры'!K8</f>
        <v>3.036517522292344</v>
      </c>
      <c r="G9" s="42">
        <f t="shared" si="1"/>
        <v>-6.58</v>
      </c>
      <c r="H9" s="50">
        <f t="shared" si="2"/>
        <v>-1.7398406731113496</v>
      </c>
      <c r="I9" s="50">
        <f t="shared" si="3"/>
        <v>-1.5069284718838871</v>
      </c>
      <c r="J9" s="78">
        <v>9.8</v>
      </c>
      <c r="K9" s="65">
        <v>3.3</v>
      </c>
      <c r="L9" s="42">
        <f>K9/J9*100-100</f>
        <v>-66.32653061224491</v>
      </c>
      <c r="M9" s="29"/>
      <c r="N9" s="2"/>
      <c r="O9" s="14"/>
    </row>
    <row r="10" spans="1:15" ht="18" customHeight="1">
      <c r="A10" s="41" t="s">
        <v>58</v>
      </c>
      <c r="B10" s="42">
        <f>'родив.,умерш. абс.цифры'!B9*1000/'родив.,умерш. абс.цифры'!J9</f>
        <v>1.1402508551881414</v>
      </c>
      <c r="C10" s="42">
        <f>'родив.,умерш. абс.цифры'!C9*1000/'родив.,умерш. абс.цифры'!K9</f>
        <v>0.9742272606500753</v>
      </c>
      <c r="D10" s="42">
        <f t="shared" si="0"/>
        <v>-14.56</v>
      </c>
      <c r="E10" s="42">
        <f>'родив.,умерш. абс.цифры'!D9*1000/'родив.,умерш. абс.цифры'!J9</f>
        <v>2.982194544338216</v>
      </c>
      <c r="F10" s="42">
        <f>'родив.,умерш. абс.цифры'!E9*1000/'родив.,умерш. абс.цифры'!K9</f>
        <v>3.0998140111593306</v>
      </c>
      <c r="G10" s="42">
        <f t="shared" si="1"/>
        <v>3.94</v>
      </c>
      <c r="H10" s="50">
        <f t="shared" si="2"/>
        <v>-1.8419436891500747</v>
      </c>
      <c r="I10" s="50">
        <f t="shared" si="3"/>
        <v>-2.1255867505092554</v>
      </c>
      <c r="J10" s="79"/>
      <c r="K10" s="65"/>
      <c r="L10" s="42"/>
      <c r="M10" s="29"/>
      <c r="N10" s="2"/>
      <c r="O10" s="14"/>
    </row>
    <row r="11" spans="1:15" ht="18" customHeight="1">
      <c r="A11" s="43" t="s">
        <v>16</v>
      </c>
      <c r="B11" s="42">
        <f>'родив.,умерш. абс.цифры'!B10*1000/'родив.,умерш. абс.цифры'!J10</f>
        <v>2.175318948791816</v>
      </c>
      <c r="C11" s="42">
        <f>'родив.,умерш. абс.цифры'!C10*1000/'родив.,умерш. абс.цифры'!K10</f>
        <v>2.06794682422452</v>
      </c>
      <c r="D11" s="42">
        <f t="shared" si="0"/>
        <v>-4.94</v>
      </c>
      <c r="E11" s="42">
        <f>'родив.,умерш. абс.цифры'!D10*1000/'родив.,умерш. абс.цифры'!J10</f>
        <v>2.9984126050914224</v>
      </c>
      <c r="F11" s="42">
        <f>'родив.,умерш. абс.цифры'!E10*1000/'родив.,умерш. абс.цифры'!K10</f>
        <v>2.7769571639586412</v>
      </c>
      <c r="G11" s="42">
        <f t="shared" si="1"/>
        <v>-7.39</v>
      </c>
      <c r="H11" s="50">
        <f t="shared" si="2"/>
        <v>-0.8230936562996063</v>
      </c>
      <c r="I11" s="50">
        <f t="shared" si="3"/>
        <v>-0.7090103397341214</v>
      </c>
      <c r="J11" s="78"/>
      <c r="K11" s="65"/>
      <c r="L11" s="42"/>
      <c r="M11" s="30"/>
      <c r="N11" s="2"/>
      <c r="O11" s="14"/>
    </row>
    <row r="12" spans="1:15" ht="18" customHeight="1">
      <c r="A12" s="43" t="s">
        <v>17</v>
      </c>
      <c r="B12" s="42">
        <f>'родив.,умерш. абс.цифры'!B11*1000/'родив.,умерш. абс.цифры'!J11</f>
        <v>0.7012244457629861</v>
      </c>
      <c r="C12" s="42">
        <f>'родив.,умерш. абс.цифры'!C11*1000/'родив.,умерш. абс.цифры'!K11</f>
        <v>0.8668328096218442</v>
      </c>
      <c r="D12" s="42">
        <f t="shared" si="0"/>
        <v>23.62</v>
      </c>
      <c r="E12" s="42">
        <f>'родив.,умерш. абс.цифры'!D11*1000/'родив.,умерш. абс.цифры'!J11</f>
        <v>2.3733750471977992</v>
      </c>
      <c r="F12" s="42">
        <f>'родив.,умерш. абс.цифры'!E11*1000/'родив.,умерш. абс.цифры'!K11</f>
        <v>1.3544262650341314</v>
      </c>
      <c r="G12" s="42">
        <f t="shared" si="1"/>
        <v>-42.93</v>
      </c>
      <c r="H12" s="50">
        <f t="shared" si="2"/>
        <v>-1.672150601434813</v>
      </c>
      <c r="I12" s="50">
        <f t="shared" si="3"/>
        <v>-0.48759345541228727</v>
      </c>
      <c r="J12" s="78"/>
      <c r="K12" s="65"/>
      <c r="L12" s="42"/>
      <c r="M12" s="30"/>
      <c r="N12" s="2"/>
      <c r="O12" s="14"/>
    </row>
    <row r="13" spans="1:15" ht="18" customHeight="1">
      <c r="A13" s="43" t="s">
        <v>18</v>
      </c>
      <c r="B13" s="42">
        <f>'родив.,умерш. абс.цифры'!B12*1000/'родив.,умерш. абс.цифры'!J12</f>
        <v>1.248266296809986</v>
      </c>
      <c r="C13" s="42">
        <f>'родив.,умерш. абс.цифры'!C12*1000/'родив.,умерш. абс.цифры'!K12</f>
        <v>0.9787472035794184</v>
      </c>
      <c r="D13" s="42">
        <f t="shared" si="0"/>
        <v>-21.59</v>
      </c>
      <c r="E13" s="42">
        <f>'родив.,умерш. абс.цифры'!D12*1000/'родив.,умерш. абс.цифры'!J12</f>
        <v>2.635228848821082</v>
      </c>
      <c r="F13" s="42">
        <f>'родив.,умерш. абс.цифры'!E12*1000/'родив.,умерш. абс.цифры'!K12</f>
        <v>2.237136465324385</v>
      </c>
      <c r="G13" s="42">
        <f t="shared" si="1"/>
        <v>-15.11</v>
      </c>
      <c r="H13" s="50">
        <f t="shared" si="2"/>
        <v>-1.386962552011096</v>
      </c>
      <c r="I13" s="50">
        <f t="shared" si="3"/>
        <v>-1.2583892617449663</v>
      </c>
      <c r="J13" s="78"/>
      <c r="K13" s="65"/>
      <c r="L13" s="42"/>
      <c r="M13" s="30"/>
      <c r="N13" s="2"/>
      <c r="O13" s="14"/>
    </row>
    <row r="14" spans="1:15" ht="18" customHeight="1">
      <c r="A14" s="43" t="s">
        <v>19</v>
      </c>
      <c r="B14" s="42">
        <f>'родив.,умерш. абс.цифры'!B13*1000/'родив.,умерш. абс.цифры'!J13</f>
        <v>1.9484495908255859</v>
      </c>
      <c r="C14" s="42">
        <f>'родив.,умерш. абс.цифры'!C13*1000/'родив.,умерш. абс.цифры'!K13</f>
        <v>1.8012946805516465</v>
      </c>
      <c r="D14" s="42">
        <f t="shared" si="0"/>
        <v>-7.55</v>
      </c>
      <c r="E14" s="42">
        <f>'родив.,умерш. абс.цифры'!D13*1000/'родив.,умерш. абс.цифры'!J13</f>
        <v>3.8412291933418694</v>
      </c>
      <c r="F14" s="42">
        <f>'родив.,умерш. абс.цифры'!E13*1000/'родив.,умерш. абс.цифры'!K13</f>
        <v>3.546298902336054</v>
      </c>
      <c r="G14" s="42">
        <f t="shared" si="1"/>
        <v>-7.68</v>
      </c>
      <c r="H14" s="50">
        <f t="shared" si="2"/>
        <v>-1.8927796025162835</v>
      </c>
      <c r="I14" s="50">
        <f t="shared" si="3"/>
        <v>-1.7450042217844075</v>
      </c>
      <c r="J14" s="78">
        <v>27.3</v>
      </c>
      <c r="K14" s="65">
        <v>24.7</v>
      </c>
      <c r="L14" s="42">
        <f>K14/J14*100-100</f>
        <v>-9.523809523809518</v>
      </c>
      <c r="M14" s="30"/>
      <c r="N14" s="2"/>
      <c r="O14" s="14"/>
    </row>
    <row r="15" spans="1:15" ht="18" customHeight="1">
      <c r="A15" s="43" t="s">
        <v>20</v>
      </c>
      <c r="B15" s="42">
        <f>'родив.,умерш. абс.цифры'!B14*1000/'родив.,умерш. абс.цифры'!J14</f>
        <v>1.391646030739005</v>
      </c>
      <c r="C15" s="42">
        <f>'родив.,умерш. абс.цифры'!C14*1000/'родив.,умерш. абс.цифры'!K14</f>
        <v>0.8557355151110368</v>
      </c>
      <c r="D15" s="42">
        <f t="shared" si="0"/>
        <v>-38.51</v>
      </c>
      <c r="E15" s="42">
        <f>'родив.,умерш. абс.цифры'!D14*1000/'родив.,умерш. абс.цифры'!J14</f>
        <v>3.520045842457483</v>
      </c>
      <c r="F15" s="42">
        <f>'родив.,умерш. абс.цифры'!E14*1000/'родив.,умерш. абс.цифры'!K14</f>
        <v>2.880280514276173</v>
      </c>
      <c r="G15" s="42">
        <f t="shared" si="1"/>
        <v>-18.17</v>
      </c>
      <c r="H15" s="50">
        <f t="shared" si="2"/>
        <v>-2.128399811718478</v>
      </c>
      <c r="I15" s="50">
        <f t="shared" si="3"/>
        <v>-2.024544999165136</v>
      </c>
      <c r="J15" s="78"/>
      <c r="K15" s="65"/>
      <c r="L15" s="42"/>
      <c r="M15" s="30"/>
      <c r="N15" s="2"/>
      <c r="O15" s="14"/>
    </row>
    <row r="16" spans="1:15" ht="18" customHeight="1">
      <c r="A16" s="43" t="s">
        <v>21</v>
      </c>
      <c r="B16" s="42">
        <f>'родив.,умерш. абс.цифры'!B15*1000/'родив.,умерш. абс.цифры'!J15</f>
        <v>1.7410097856756919</v>
      </c>
      <c r="C16" s="42">
        <f>'родив.,умерш. абс.цифры'!C15*1000/'родив.,умерш. абс.цифры'!K15</f>
        <v>2.0079099482811076</v>
      </c>
      <c r="D16" s="42">
        <f t="shared" si="0"/>
        <v>15.33</v>
      </c>
      <c r="E16" s="42">
        <f>'родив.,умерш. абс.цифры'!D15*1000/'родив.,умерш. абс.цифры'!J15</f>
        <v>3.121810650177103</v>
      </c>
      <c r="F16" s="42">
        <f>'родив.,умерш. абс.цифры'!E15*1000/'родив.,умерш. абс.цифры'!K15</f>
        <v>3.04228780042592</v>
      </c>
      <c r="G16" s="42">
        <f t="shared" si="1"/>
        <v>-2.55</v>
      </c>
      <c r="H16" s="50">
        <f t="shared" si="2"/>
        <v>-1.380800864501411</v>
      </c>
      <c r="I16" s="50">
        <f t="shared" si="3"/>
        <v>-1.0343778521448126</v>
      </c>
      <c r="J16" s="78"/>
      <c r="K16" s="65"/>
      <c r="L16" s="42"/>
      <c r="M16" s="30"/>
      <c r="N16" s="2"/>
      <c r="O16" s="14"/>
    </row>
    <row r="17" spans="1:15" ht="18" customHeight="1">
      <c r="A17" s="43" t="s">
        <v>22</v>
      </c>
      <c r="B17" s="42">
        <f>'родив.,умерш. абс.цифры'!B16*1000/'родив.,умерш. абс.цифры'!J16</f>
        <v>1.2198554940414752</v>
      </c>
      <c r="C17" s="42">
        <f>'родив.,умерш. абс.цифры'!C16*1000/'родив.,умерш. абс.цифры'!K16</f>
        <v>0.8526562611022951</v>
      </c>
      <c r="D17" s="42">
        <f t="shared" si="0"/>
        <v>-30.1</v>
      </c>
      <c r="E17" s="42">
        <f>'родив.,умерш. абс.цифры'!D16*1000/'родив.,умерш. абс.цифры'!J16</f>
        <v>2.6977573425917236</v>
      </c>
      <c r="F17" s="42">
        <f>'родив.,умерш. абс.цифры'!E16*1000/'родив.,умерш. абс.цифры'!K16</f>
        <v>2.6290234717320766</v>
      </c>
      <c r="G17" s="42">
        <f t="shared" si="1"/>
        <v>-2.55</v>
      </c>
      <c r="H17" s="50">
        <f t="shared" si="2"/>
        <v>-1.4779018485502484</v>
      </c>
      <c r="I17" s="50">
        <f t="shared" si="3"/>
        <v>-1.7763672106297816</v>
      </c>
      <c r="J17" s="78"/>
      <c r="K17" s="65"/>
      <c r="L17" s="42"/>
      <c r="M17" s="30"/>
      <c r="N17" s="2"/>
      <c r="O17" s="14"/>
    </row>
    <row r="18" spans="1:15" ht="18" customHeight="1">
      <c r="A18" s="43" t="s">
        <v>23</v>
      </c>
      <c r="B18" s="42">
        <f>'родив.,умерш. абс.цифры'!B17*1000/'родив.,умерш. абс.цифры'!J17</f>
        <v>1.553048880170018</v>
      </c>
      <c r="C18" s="42">
        <f>'родив.,умерш. абс.цифры'!C17*1000/'родив.,умерш. абс.цифры'!K17</f>
        <v>1.3899677036915907</v>
      </c>
      <c r="D18" s="42">
        <f t="shared" si="0"/>
        <v>-10.5</v>
      </c>
      <c r="E18" s="42">
        <f>'родив.,умерш. абс.цифры'!D17*1000/'родив.,умерш. абс.цифры'!J17</f>
        <v>2.0843550760176557</v>
      </c>
      <c r="F18" s="42">
        <f>'родив.,умерш. абс.цифры'!E17*1000/'родив.,умерш. абс.цифры'!K17</f>
        <v>2.4120027799354076</v>
      </c>
      <c r="G18" s="42">
        <f t="shared" si="1"/>
        <v>15.72</v>
      </c>
      <c r="H18" s="50">
        <f t="shared" si="2"/>
        <v>-0.5313061958476377</v>
      </c>
      <c r="I18" s="50">
        <f t="shared" si="3"/>
        <v>-1.0220350762438168</v>
      </c>
      <c r="J18" s="78">
        <v>25</v>
      </c>
      <c r="K18" s="65"/>
      <c r="L18" s="42">
        <f>K18/J18*100-100</f>
        <v>-100</v>
      </c>
      <c r="M18" s="30"/>
      <c r="N18" s="2"/>
      <c r="O18" s="14"/>
    </row>
    <row r="19" spans="1:15" ht="18" customHeight="1">
      <c r="A19" s="43" t="s">
        <v>24</v>
      </c>
      <c r="B19" s="42">
        <f>'родив.,умерш. абс.цифры'!B18*1000/'родив.,умерш. абс.цифры'!J18</f>
        <v>1.3701942451841702</v>
      </c>
      <c r="C19" s="42">
        <f>'родив.,умерш. абс.цифры'!C18*1000/'родив.,умерш. абс.цифры'!K18</f>
        <v>1.1488593467914</v>
      </c>
      <c r="D19" s="42">
        <f t="shared" si="0"/>
        <v>-16.15</v>
      </c>
      <c r="E19" s="42">
        <f>'родив.,умерш. абс.цифры'!D18*1000/'родив.,умерш. абс.цифры'!J18</f>
        <v>3.707584428145402</v>
      </c>
      <c r="F19" s="42">
        <f>'родив.,умерш. абс.цифры'!E18*1000/'родив.,умерш. абс.цифры'!K18</f>
        <v>3.5286394222878714</v>
      </c>
      <c r="G19" s="42">
        <f t="shared" si="1"/>
        <v>-4.83</v>
      </c>
      <c r="H19" s="50">
        <f t="shared" si="2"/>
        <v>-2.337390182961232</v>
      </c>
      <c r="I19" s="50">
        <f t="shared" si="3"/>
        <v>-2.3797800754964715</v>
      </c>
      <c r="J19" s="78"/>
      <c r="K19" s="65"/>
      <c r="L19" s="42"/>
      <c r="M19" s="30"/>
      <c r="N19" s="2"/>
      <c r="O19" s="14"/>
    </row>
    <row r="20" spans="1:15" ht="18" customHeight="1">
      <c r="A20" s="43" t="s">
        <v>25</v>
      </c>
      <c r="B20" s="42">
        <f>'родив.,умерш. абс.цифры'!B19*1000/'родив.,умерш. абс.цифры'!J19</f>
        <v>1.8846588767433095</v>
      </c>
      <c r="C20" s="42">
        <f>'родив.,умерш. абс.цифры'!C19*1000/'родив.,умерш. абс.цифры'!K19</f>
        <v>0.48318515655199074</v>
      </c>
      <c r="D20" s="42">
        <f t="shared" si="0"/>
        <v>-74.36</v>
      </c>
      <c r="E20" s="42">
        <f>'родив.,умерш. абс.цифры'!D19*1000/'родив.,умерш. абс.цифры'!J19</f>
        <v>3.769317753486619</v>
      </c>
      <c r="F20" s="42">
        <f>'родив.,умерш. абс.цифры'!E19*1000/'родив.,умерш. абс.цифры'!K19</f>
        <v>4.058755315036722</v>
      </c>
      <c r="G20" s="42">
        <f t="shared" si="1"/>
        <v>7.68</v>
      </c>
      <c r="H20" s="50">
        <f t="shared" si="2"/>
        <v>-1.8846588767433095</v>
      </c>
      <c r="I20" s="50">
        <f t="shared" si="3"/>
        <v>-3.575570158484731</v>
      </c>
      <c r="J20" s="78"/>
      <c r="K20" s="65"/>
      <c r="L20" s="42"/>
      <c r="M20" s="30"/>
      <c r="N20" s="2"/>
      <c r="O20" s="14"/>
    </row>
    <row r="21" spans="1:15" ht="18" customHeight="1">
      <c r="A21" s="43" t="s">
        <v>26</v>
      </c>
      <c r="B21" s="42">
        <f>'родив.,умерш. абс.цифры'!B20*1000/'родив.,умерш. абс.цифры'!J20</f>
        <v>1.0650887573964498</v>
      </c>
      <c r="C21" s="42">
        <f>'родив.,умерш. абс.цифры'!C20*1000/'родив.,умерш. абс.цифры'!K20</f>
        <v>0.9012798173406237</v>
      </c>
      <c r="D21" s="42">
        <f t="shared" si="0"/>
        <v>-15.38</v>
      </c>
      <c r="E21" s="42">
        <f>'родив.,умерш. абс.цифры'!D20*1000/'родив.,умерш. абс.цифры'!J20</f>
        <v>2.544378698224852</v>
      </c>
      <c r="F21" s="42">
        <f>'родив.,умерш. абс.цифры'!E20*1000/'родив.,умерш. абс.цифры'!K20</f>
        <v>2.0429009193054135</v>
      </c>
      <c r="G21" s="42">
        <f t="shared" si="1"/>
        <v>-19.71</v>
      </c>
      <c r="H21" s="50">
        <f t="shared" si="2"/>
        <v>-1.4792899408284024</v>
      </c>
      <c r="I21" s="50">
        <f t="shared" si="3"/>
        <v>-1.1416211019647897</v>
      </c>
      <c r="J21" s="78"/>
      <c r="K21" s="65"/>
      <c r="L21" s="42"/>
      <c r="M21" s="30"/>
      <c r="N21" s="2"/>
      <c r="O21" s="14"/>
    </row>
    <row r="22" spans="1:15" ht="18" customHeight="1">
      <c r="A22" s="43" t="s">
        <v>27</v>
      </c>
      <c r="B22" s="42">
        <f>'родив.,умерш. абс.цифры'!B21*1000/'родив.,умерш. абс.цифры'!J21</f>
        <v>1.4001120089607169</v>
      </c>
      <c r="C22" s="42">
        <f>'родив.,умерш. абс.цифры'!C21*1000/'родив.,умерш. абс.цифры'!K21</f>
        <v>1.7948927143673004</v>
      </c>
      <c r="D22" s="42">
        <f t="shared" si="0"/>
        <v>28.2</v>
      </c>
      <c r="E22" s="42">
        <f>'родив.,умерш. абс.цифры'!D21*1000/'родив.,умерш. абс.цифры'!J21</f>
        <v>3.800304024321946</v>
      </c>
      <c r="F22" s="42">
        <f>'родив.,умерш. абс.цифры'!E21*1000/'родив.,умерш. абс.цифры'!K21</f>
        <v>2.6923390715509505</v>
      </c>
      <c r="G22" s="42">
        <f t="shared" si="1"/>
        <v>-29.15</v>
      </c>
      <c r="H22" s="50">
        <f t="shared" si="2"/>
        <v>-2.4001920153612293</v>
      </c>
      <c r="I22" s="50">
        <f t="shared" si="3"/>
        <v>-0.8974463571836502</v>
      </c>
      <c r="J22" s="78"/>
      <c r="K22" s="65"/>
      <c r="L22" s="42"/>
      <c r="M22" s="30"/>
      <c r="N22" s="2"/>
      <c r="O22" s="14"/>
    </row>
    <row r="23" spans="1:15" ht="18" customHeight="1">
      <c r="A23" s="43" t="s">
        <v>28</v>
      </c>
      <c r="B23" s="42">
        <f>'родив.,умерш. абс.цифры'!B22*1000/'родив.,умерш. абс.цифры'!J22</f>
        <v>1.7026348273953944</v>
      </c>
      <c r="C23" s="42">
        <f>'родив.,умерш. абс.цифры'!C22*1000/'родив.,умерш. абс.цифры'!K22</f>
        <v>1.9844693701466782</v>
      </c>
      <c r="D23" s="42">
        <f t="shared" si="0"/>
        <v>16.55</v>
      </c>
      <c r="E23" s="42">
        <f>'родив.,умерш. абс.цифры'!D22*1000/'родив.,умерш. абс.цифры'!J22</f>
        <v>3.1924403013663643</v>
      </c>
      <c r="F23" s="42">
        <f>'родив.,умерш. абс.цифры'!E22*1000/'родив.,умерш. абс.цифры'!K22</f>
        <v>3.4081104400345126</v>
      </c>
      <c r="G23" s="42">
        <f t="shared" si="1"/>
        <v>6.76</v>
      </c>
      <c r="H23" s="50">
        <f t="shared" si="2"/>
        <v>-1.4898054739709699</v>
      </c>
      <c r="I23" s="50">
        <f t="shared" si="3"/>
        <v>-1.4236410698878343</v>
      </c>
      <c r="J23" s="78"/>
      <c r="K23" s="65"/>
      <c r="L23" s="42"/>
      <c r="M23" s="30"/>
      <c r="N23" s="2"/>
      <c r="O23" s="14"/>
    </row>
    <row r="24" spans="1:15" ht="18" customHeight="1">
      <c r="A24" s="43" t="s">
        <v>29</v>
      </c>
      <c r="B24" s="42">
        <f>'родив.,умерш. абс.цифры'!B23*1000/'родив.,умерш. абс.цифры'!J23</f>
        <v>1.5376266280752533</v>
      </c>
      <c r="C24" s="42">
        <f>'родив.,умерш. абс.цифры'!C23*1000/'родив.,умерш. абс.цифры'!K23</f>
        <v>1.3653741125068268</v>
      </c>
      <c r="D24" s="42">
        <f t="shared" si="0"/>
        <v>-11.2</v>
      </c>
      <c r="E24" s="42">
        <f>'родив.,умерш. абс.цифры'!D23*1000/'родив.,умерш. абс.цифры'!J23</f>
        <v>2.894356005788712</v>
      </c>
      <c r="F24" s="42">
        <f>'родив.,умерш. абс.цифры'!E23*1000/'родив.,умерш. абс.цифры'!K23</f>
        <v>3.5499726925177497</v>
      </c>
      <c r="G24" s="42">
        <f t="shared" si="1"/>
        <v>22.65</v>
      </c>
      <c r="H24" s="50">
        <f t="shared" si="2"/>
        <v>-1.3567293777134586</v>
      </c>
      <c r="I24" s="50">
        <f t="shared" si="3"/>
        <v>-2.184598580010923</v>
      </c>
      <c r="J24" s="78">
        <v>51.6</v>
      </c>
      <c r="K24" s="65"/>
      <c r="L24" s="42">
        <f>K24/J24*100-100</f>
        <v>-100</v>
      </c>
      <c r="M24" s="30"/>
      <c r="N24" s="2"/>
      <c r="O24" s="14"/>
    </row>
    <row r="25" spans="1:15" ht="18" customHeight="1">
      <c r="A25" s="43" t="s">
        <v>30</v>
      </c>
      <c r="B25" s="42">
        <f>'родив.,умерш. абс.цифры'!B24*1000/'родив.,умерш. абс.цифры'!J24</f>
        <v>1.0966431176986655</v>
      </c>
      <c r="C25" s="42">
        <f>'родив.,умерш. абс.цифры'!C24*1000/'родив.,умерш. абс.цифры'!K24</f>
        <v>1.2149871558500667</v>
      </c>
      <c r="D25" s="42">
        <f t="shared" si="0"/>
        <v>10.79</v>
      </c>
      <c r="E25" s="42">
        <f>'родив.,умерш. абс.цифры'!D24*1000/'родив.,умерш. абс.цифры'!J24</f>
        <v>2.016284188330178</v>
      </c>
      <c r="F25" s="42">
        <f>'родив.,умерш. абс.цифры'!E24*1000/'родив.,умерш. абс.цифры'!K24</f>
        <v>2.1676913701198015</v>
      </c>
      <c r="G25" s="42">
        <f t="shared" si="1"/>
        <v>7.51</v>
      </c>
      <c r="H25" s="50">
        <f t="shared" si="2"/>
        <v>-0.9196410706315123</v>
      </c>
      <c r="I25" s="50">
        <f t="shared" si="3"/>
        <v>-0.9527042142697348</v>
      </c>
      <c r="J25" s="78">
        <v>2.5</v>
      </c>
      <c r="K25" s="65">
        <v>7.6</v>
      </c>
      <c r="L25" s="42">
        <f>K25/J25*100-100</f>
        <v>204</v>
      </c>
      <c r="M25" s="30"/>
      <c r="N25" s="2"/>
      <c r="O25" s="14"/>
    </row>
    <row r="26" spans="1:15" ht="18" customHeight="1">
      <c r="A26" s="43" t="s">
        <v>31</v>
      </c>
      <c r="B26" s="42">
        <f>'родив.,умерш. абс.цифры'!B25*1000/'родив.,умерш. абс.цифры'!J25</f>
        <v>1.0256690781286326</v>
      </c>
      <c r="C26" s="42">
        <f>'родив.,умерш. абс.цифры'!C25*1000/'родив.,умерш. абс.цифры'!K25</f>
        <v>1.0908136917829971</v>
      </c>
      <c r="D26" s="42">
        <f t="shared" si="0"/>
        <v>6.35</v>
      </c>
      <c r="E26" s="42">
        <f>'родив.,умерш. абс.цифры'!D25*1000/'родив.,умерш. абс.цифры'!J25</f>
        <v>1.7778264020896297</v>
      </c>
      <c r="F26" s="42">
        <f>'родив.,умерш. абс.цифры'!E25*1000/'родив.,умерш. абс.цифры'!K25</f>
        <v>2.140204078814741</v>
      </c>
      <c r="G26" s="42">
        <f t="shared" si="1"/>
        <v>20.38</v>
      </c>
      <c r="H26" s="50">
        <f t="shared" si="2"/>
        <v>-0.7521573239609971</v>
      </c>
      <c r="I26" s="50">
        <f t="shared" si="3"/>
        <v>-1.049390387031744</v>
      </c>
      <c r="J26" s="78">
        <v>19.4</v>
      </c>
      <c r="K26" s="65">
        <v>10.3</v>
      </c>
      <c r="L26" s="42">
        <f>K26/J26*100-100</f>
        <v>-46.90721649484535</v>
      </c>
      <c r="M26" s="30"/>
      <c r="N26" s="2"/>
      <c r="O26" s="14"/>
    </row>
    <row r="27" spans="1:15" ht="18" customHeight="1">
      <c r="A27" s="43" t="s">
        <v>32</v>
      </c>
      <c r="B27" s="42">
        <f>'родив.,умерш. абс.цифры'!B26*1000/'родив.,умерш. абс.цифры'!J26</f>
        <v>1.0829381231562045</v>
      </c>
      <c r="C27" s="42">
        <f>'родив.,умерш. абс.цифры'!C26*1000/'родив.,умерш. абс.цифры'!K26</f>
        <v>0.8352632977713657</v>
      </c>
      <c r="D27" s="42">
        <f t="shared" si="0"/>
        <v>-22.87</v>
      </c>
      <c r="E27" s="42">
        <f>'родив.,умерш. абс.цифры'!D26*1000/'родив.,умерш. абс.цифры'!J26</f>
        <v>3.024758206056985</v>
      </c>
      <c r="F27" s="42">
        <f>'родив.,умерш. абс.цифры'!E26*1000/'родив.,умерш. абс.цифры'!K26</f>
        <v>2.2779908121037247</v>
      </c>
      <c r="G27" s="42">
        <f t="shared" si="1"/>
        <v>-24.69</v>
      </c>
      <c r="H27" s="50">
        <f t="shared" si="2"/>
        <v>-1.9418200829007806</v>
      </c>
      <c r="I27" s="50">
        <f t="shared" si="3"/>
        <v>-1.442727514332359</v>
      </c>
      <c r="J27" s="78"/>
      <c r="K27" s="65"/>
      <c r="L27" s="42"/>
      <c r="M27" s="30"/>
      <c r="N27" s="2"/>
      <c r="O27" s="14"/>
    </row>
    <row r="28" spans="1:15" ht="18" customHeight="1">
      <c r="A28" s="43" t="s">
        <v>33</v>
      </c>
      <c r="B28" s="42">
        <f>'родив.,умерш. абс.цифры'!B27*1000/'родив.,умерш. абс.цифры'!J27</f>
        <v>1.3090229079008882</v>
      </c>
      <c r="C28" s="42">
        <f>'родив.,умерш. абс.цифры'!C27*1000/'родив.,умерш. абс.цифры'!K27</f>
        <v>1.541155866900175</v>
      </c>
      <c r="D28" s="42">
        <f t="shared" si="0"/>
        <v>17.73</v>
      </c>
      <c r="E28" s="42">
        <f>'родив.,умерш. абс.цифры'!D27*1000/'родив.,умерш. абс.цифры'!J27</f>
        <v>1.075268817204301</v>
      </c>
      <c r="F28" s="42">
        <f>'родив.,умерш. абс.цифры'!E27*1000/'родив.,умерш. абс.цифры'!K27</f>
        <v>1.4477524810274371</v>
      </c>
      <c r="G28" s="42">
        <f t="shared" si="1"/>
        <v>34.64</v>
      </c>
      <c r="H28" s="50">
        <f t="shared" si="2"/>
        <v>0.23375409069658715</v>
      </c>
      <c r="I28" s="50">
        <f t="shared" si="3"/>
        <v>0.09340338587273789</v>
      </c>
      <c r="J28" s="78"/>
      <c r="K28" s="65"/>
      <c r="L28" s="42"/>
      <c r="M28" s="30"/>
      <c r="N28" s="2"/>
      <c r="O28" s="14"/>
    </row>
    <row r="29" spans="1:15" ht="18.75">
      <c r="A29" s="43" t="s">
        <v>34</v>
      </c>
      <c r="B29" s="42">
        <f>'родив.,умерш. абс.цифры'!B28*1000/'родив.,умерш. абс.цифры'!J28</f>
        <v>1.2928418775230206</v>
      </c>
      <c r="C29" s="42">
        <f>'родив.,умерш. абс.цифры'!C28*1000/'родив.,умерш. абс.цифры'!K28</f>
        <v>1.0867241502173448</v>
      </c>
      <c r="D29" s="42">
        <f t="shared" si="0"/>
        <v>-15.94</v>
      </c>
      <c r="E29" s="42">
        <f>'родив.,умерш. абс.цифры'!D28*1000/'родив.,умерш. абс.цифры'!J28</f>
        <v>2.031608664679032</v>
      </c>
      <c r="F29" s="42">
        <f>'родив.,умерш. абс.цифры'!E28*1000/'родив.,умерш. абс.цифры'!K28</f>
        <v>2.4406755504881352</v>
      </c>
      <c r="G29" s="42">
        <f t="shared" si="1"/>
        <v>20.14</v>
      </c>
      <c r="H29" s="50">
        <f t="shared" si="2"/>
        <v>-0.7387667871560115</v>
      </c>
      <c r="I29" s="50">
        <f t="shared" si="3"/>
        <v>-1.3539514002707904</v>
      </c>
      <c r="J29" s="78">
        <v>6.4</v>
      </c>
      <c r="K29" s="65"/>
      <c r="L29" s="42">
        <f>K29/J29*100-100</f>
        <v>-100</v>
      </c>
      <c r="M29" s="30"/>
      <c r="N29" s="2"/>
      <c r="O29" s="14"/>
    </row>
    <row r="30" spans="1:13" ht="12.75" customHeight="1">
      <c r="A30" s="31"/>
      <c r="B30" s="75"/>
      <c r="C30" s="18"/>
      <c r="D30" s="18"/>
      <c r="E30" s="76"/>
      <c r="F30" s="3"/>
      <c r="G30" s="3"/>
      <c r="J30" s="36"/>
      <c r="K30" s="61"/>
      <c r="L30" s="36"/>
      <c r="M30" s="30"/>
    </row>
    <row r="31" spans="1:12" ht="4.5" customHeight="1" hidden="1">
      <c r="A31" s="31"/>
      <c r="B31" s="3"/>
      <c r="C31" s="3"/>
      <c r="D31" s="3"/>
      <c r="E31" s="3"/>
      <c r="F31" s="3"/>
      <c r="G31" s="3"/>
      <c r="J31" s="36"/>
      <c r="K31" s="35"/>
      <c r="L31" s="36"/>
    </row>
    <row r="32" spans="1:12" ht="18">
      <c r="A32" s="106" t="s">
        <v>134</v>
      </c>
      <c r="B32" s="106"/>
      <c r="C32" s="106"/>
      <c r="D32" s="106"/>
      <c r="E32" s="106"/>
      <c r="F32" s="106"/>
      <c r="G32" s="106"/>
      <c r="J32" s="36"/>
      <c r="K32" s="35"/>
      <c r="L32" s="36"/>
    </row>
    <row r="33" spans="1:12" ht="13.5" customHeight="1">
      <c r="A33" s="31" t="s">
        <v>56</v>
      </c>
      <c r="B33" s="31"/>
      <c r="C33" s="31"/>
      <c r="D33" s="31"/>
      <c r="E33" s="31"/>
      <c r="F33" s="31"/>
      <c r="G33" s="31"/>
      <c r="J33" s="36"/>
      <c r="K33" s="36"/>
      <c r="L33" s="36"/>
    </row>
    <row r="34" spans="1:12" ht="18">
      <c r="A34" s="3"/>
      <c r="B34" s="3"/>
      <c r="C34" s="3"/>
      <c r="D34" s="3"/>
      <c r="E34" s="3"/>
      <c r="F34" s="3"/>
      <c r="G34" s="3"/>
      <c r="J34" s="36"/>
      <c r="K34" s="36"/>
      <c r="L34" s="36"/>
    </row>
    <row r="35" spans="1:12" ht="18">
      <c r="A35" s="3"/>
      <c r="B35" s="3"/>
      <c r="C35" s="3"/>
      <c r="D35" s="3"/>
      <c r="E35" s="3"/>
      <c r="F35" s="3"/>
      <c r="G35" s="3"/>
      <c r="J35" s="36"/>
      <c r="K35" s="36"/>
      <c r="L35" s="36"/>
    </row>
    <row r="36" spans="1:12" ht="18">
      <c r="A36" s="3"/>
      <c r="B36" s="3"/>
      <c r="C36" s="3"/>
      <c r="D36" s="3"/>
      <c r="E36" s="3"/>
      <c r="F36" s="3"/>
      <c r="G36" s="3"/>
      <c r="J36" s="36"/>
      <c r="K36" s="36"/>
      <c r="L36" s="36"/>
    </row>
    <row r="37" spans="10:12" ht="18">
      <c r="J37" s="36"/>
      <c r="K37" s="36"/>
      <c r="L37" s="36"/>
    </row>
    <row r="38" spans="10:12" ht="18">
      <c r="J38" s="36"/>
      <c r="K38" s="36"/>
      <c r="L38" s="36"/>
    </row>
    <row r="39" spans="10:12" ht="18">
      <c r="J39" s="36"/>
      <c r="K39" s="36"/>
      <c r="L39" s="36"/>
    </row>
    <row r="40" spans="10:12" ht="18">
      <c r="J40" s="36"/>
      <c r="K40" s="36"/>
      <c r="L40" s="36"/>
    </row>
    <row r="41" spans="10:12" ht="18">
      <c r="J41" s="36"/>
      <c r="K41" s="36"/>
      <c r="L41" s="36"/>
    </row>
  </sheetData>
  <sheetProtection/>
  <mergeCells count="12">
    <mergeCell ref="A32:G32"/>
    <mergeCell ref="A1:L1"/>
    <mergeCell ref="A2:L2"/>
    <mergeCell ref="A4:A6"/>
    <mergeCell ref="B4:D4"/>
    <mergeCell ref="E4:G4"/>
    <mergeCell ref="H4:I4"/>
    <mergeCell ref="J4:L4"/>
    <mergeCell ref="B5:D5"/>
    <mergeCell ref="E5:G5"/>
    <mergeCell ref="H5:I5"/>
    <mergeCell ref="J5:L5"/>
  </mergeCells>
  <printOptions horizontalCentered="1" verticalCentered="1"/>
  <pageMargins left="0.17" right="0.17" top="0.35" bottom="0.22" header="0.24" footer="0.16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51"/>
  <sheetViews>
    <sheetView view="pageBreakPreview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70.00390625" style="0" customWidth="1"/>
    <col min="2" max="2" width="10.875" style="0" customWidth="1"/>
    <col min="3" max="3" width="11.125" style="0" customWidth="1"/>
    <col min="4" max="4" width="13.75390625" style="0" customWidth="1"/>
    <col min="5" max="5" width="14.75390625" style="0" customWidth="1"/>
    <col min="6" max="7" width="9.125" style="6" customWidth="1"/>
  </cols>
  <sheetData>
    <row r="3" spans="1:5" ht="18" customHeight="1">
      <c r="A3" s="109" t="s">
        <v>2</v>
      </c>
      <c r="B3" s="109"/>
      <c r="C3" s="109"/>
      <c r="D3" s="109"/>
      <c r="E3" s="6"/>
    </row>
    <row r="4" spans="1:19" ht="18" customHeight="1">
      <c r="A4" s="110" t="s">
        <v>133</v>
      </c>
      <c r="B4" s="110"/>
      <c r="C4" s="110"/>
      <c r="D4" s="110"/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110" t="s">
        <v>144</v>
      </c>
      <c r="B5" s="110"/>
      <c r="C5" s="110"/>
      <c r="D5" s="110"/>
      <c r="E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8" customHeight="1">
      <c r="A6" s="7"/>
      <c r="B6" s="6"/>
      <c r="C6" s="6"/>
      <c r="D6" s="6"/>
      <c r="E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8" customHeight="1">
      <c r="A7" s="111" t="s">
        <v>3</v>
      </c>
      <c r="B7" s="107">
        <v>2021</v>
      </c>
      <c r="C7" s="107">
        <v>2022</v>
      </c>
      <c r="D7" s="33" t="s">
        <v>4</v>
      </c>
      <c r="E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8" customHeight="1">
      <c r="A8" s="111"/>
      <c r="B8" s="108"/>
      <c r="C8" s="108"/>
      <c r="D8" s="34" t="s">
        <v>5</v>
      </c>
      <c r="E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8" customHeight="1">
      <c r="A9" s="45" t="s">
        <v>6</v>
      </c>
      <c r="B9" s="66">
        <v>7</v>
      </c>
      <c r="C9" s="66">
        <v>5</v>
      </c>
      <c r="D9" s="42">
        <f>C9/B9*100-100</f>
        <v>-28.57142857142857</v>
      </c>
      <c r="E9" s="19"/>
      <c r="F9" s="10"/>
      <c r="G9" s="1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8" customHeight="1">
      <c r="A10" s="41" t="s">
        <v>7</v>
      </c>
      <c r="B10" s="55"/>
      <c r="C10" s="55"/>
      <c r="D10" s="42"/>
      <c r="E10" s="20"/>
      <c r="F10" s="10"/>
      <c r="G10" s="1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8" customHeight="1">
      <c r="A11" s="41" t="s">
        <v>37</v>
      </c>
      <c r="B11" s="55"/>
      <c r="C11" s="55"/>
      <c r="D11" s="42"/>
      <c r="E11" s="20"/>
      <c r="F11" s="10"/>
      <c r="G11" s="11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8" customHeight="1">
      <c r="A12" s="90" t="s">
        <v>38</v>
      </c>
      <c r="B12" s="55"/>
      <c r="C12" s="55"/>
      <c r="D12" s="42"/>
      <c r="E12" s="20"/>
      <c r="F12" s="10"/>
      <c r="G12" s="1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8" customHeight="1">
      <c r="A13" s="41" t="s">
        <v>39</v>
      </c>
      <c r="B13" s="55"/>
      <c r="C13" s="55"/>
      <c r="D13" s="42"/>
      <c r="E13" s="20"/>
      <c r="F13" s="10"/>
      <c r="G13" s="1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8" customHeight="1">
      <c r="A14" s="41" t="s">
        <v>40</v>
      </c>
      <c r="B14" s="55"/>
      <c r="C14" s="55"/>
      <c r="D14" s="42"/>
      <c r="E14" s="21"/>
      <c r="F14" s="10"/>
      <c r="G14" s="1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8" customHeight="1">
      <c r="A15" s="41" t="s">
        <v>41</v>
      </c>
      <c r="B15" s="55">
        <v>1</v>
      </c>
      <c r="C15" s="55"/>
      <c r="D15" s="42">
        <f>C15/B15*100-100</f>
        <v>-100</v>
      </c>
      <c r="E15" s="20"/>
      <c r="F15" s="10"/>
      <c r="G15" s="1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8" customHeight="1">
      <c r="A16" s="41" t="s">
        <v>42</v>
      </c>
      <c r="B16" s="55">
        <v>1</v>
      </c>
      <c r="C16" s="55">
        <v>1</v>
      </c>
      <c r="D16" s="42">
        <v>100</v>
      </c>
      <c r="E16" s="20"/>
      <c r="F16" s="10"/>
      <c r="G16" s="11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8" customHeight="1">
      <c r="A17" s="91" t="s">
        <v>43</v>
      </c>
      <c r="B17" s="55">
        <v>3</v>
      </c>
      <c r="C17" s="55">
        <v>3</v>
      </c>
      <c r="D17" s="42">
        <f>C17/B17*100-100</f>
        <v>0</v>
      </c>
      <c r="E17" s="21"/>
      <c r="F17" s="10"/>
      <c r="G17" s="1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8" customHeight="1">
      <c r="A18" s="90" t="s">
        <v>8</v>
      </c>
      <c r="B18" s="55"/>
      <c r="C18" s="55"/>
      <c r="D18" s="42"/>
      <c r="E18" s="20"/>
      <c r="F18" s="10"/>
      <c r="G18" s="11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8" customHeight="1">
      <c r="A19" s="41" t="s">
        <v>9</v>
      </c>
      <c r="B19" s="55"/>
      <c r="C19" s="55"/>
      <c r="D19" s="42"/>
      <c r="E19" s="21"/>
      <c r="F19" s="10"/>
      <c r="G19" s="1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8" customHeight="1">
      <c r="A20" s="92" t="s">
        <v>10</v>
      </c>
      <c r="B20" s="55"/>
      <c r="C20" s="55"/>
      <c r="D20" s="42"/>
      <c r="E20" s="20"/>
      <c r="F20" s="10"/>
      <c r="G20" s="11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8" customHeight="1">
      <c r="A21" s="41" t="s">
        <v>44</v>
      </c>
      <c r="B21" s="55"/>
      <c r="C21" s="55"/>
      <c r="D21" s="42"/>
      <c r="E21" s="6"/>
      <c r="F21" s="10"/>
      <c r="G21" s="1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8" customHeight="1">
      <c r="A22" s="91" t="s">
        <v>45</v>
      </c>
      <c r="B22" s="55">
        <v>2</v>
      </c>
      <c r="C22" s="55">
        <v>1</v>
      </c>
      <c r="D22" s="42">
        <f>C22/B22*100-100</f>
        <v>-50</v>
      </c>
      <c r="E22" s="6"/>
      <c r="F22" s="10"/>
      <c r="G22" s="11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8" customHeight="1">
      <c r="A23" s="41" t="s">
        <v>46</v>
      </c>
      <c r="B23" s="55"/>
      <c r="C23" s="55"/>
      <c r="D23" s="42"/>
      <c r="E23" s="6"/>
      <c r="F23" s="10"/>
      <c r="G23" s="11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8" customHeight="1">
      <c r="A24" s="90" t="s">
        <v>142</v>
      </c>
      <c r="B24" s="46"/>
      <c r="C24" s="46"/>
      <c r="D24" s="46"/>
      <c r="E24" s="6"/>
      <c r="F24" s="10"/>
      <c r="G24" s="11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8" customHeight="1">
      <c r="A25" s="106" t="s">
        <v>136</v>
      </c>
      <c r="B25" s="106"/>
      <c r="C25" s="106"/>
      <c r="D25" s="106"/>
      <c r="E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18" customHeight="1">
      <c r="A26" s="6"/>
      <c r="B26" s="6"/>
      <c r="C26" s="6"/>
      <c r="D26" s="15"/>
      <c r="E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8" customHeight="1">
      <c r="A27" s="6"/>
      <c r="B27" s="6"/>
      <c r="C27" s="6"/>
      <c r="D27" s="15"/>
      <c r="E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8" customHeight="1">
      <c r="A28" s="6"/>
      <c r="B28" s="6"/>
      <c r="C28" s="6"/>
      <c r="D28" s="6"/>
      <c r="E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8" customHeight="1">
      <c r="A29" s="6"/>
      <c r="B29" s="6"/>
      <c r="C29" s="6"/>
      <c r="D29" s="6"/>
      <c r="E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8" customHeight="1">
      <c r="A30" s="6"/>
      <c r="B30" s="6"/>
      <c r="C30" s="6"/>
      <c r="D30" s="6"/>
      <c r="E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8" customHeight="1">
      <c r="A31" s="6"/>
      <c r="B31" s="6"/>
      <c r="C31" s="6"/>
      <c r="D31" s="6"/>
      <c r="E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8" customHeight="1">
      <c r="A32" s="6"/>
      <c r="B32" s="6"/>
      <c r="C32" s="6"/>
      <c r="D32" s="6"/>
      <c r="E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2.75">
      <c r="A33" s="6"/>
      <c r="B33" s="6"/>
      <c r="C33" s="6"/>
      <c r="D33" s="6"/>
      <c r="E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2.75">
      <c r="A34" s="6"/>
      <c r="B34" s="6"/>
      <c r="C34" s="6"/>
      <c r="D34" s="6"/>
      <c r="E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>
      <c r="A35" s="6"/>
      <c r="B35" s="6"/>
      <c r="C35" s="6"/>
      <c r="D35" s="6"/>
      <c r="E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2.75">
      <c r="A36" s="6"/>
      <c r="B36" s="6"/>
      <c r="C36" s="6"/>
      <c r="D36" s="6"/>
      <c r="E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5:19" ht="12.75">
      <c r="E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5:19" ht="12.75">
      <c r="E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5:19" ht="12.75">
      <c r="E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5:19" ht="12.75">
      <c r="E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5:19" ht="12.75">
      <c r="E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5:19" ht="12.75">
      <c r="E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5:19" ht="12.75">
      <c r="E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5:19" ht="12.75">
      <c r="E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5:19" ht="12.75">
      <c r="E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5:19" ht="12.75">
      <c r="E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5:19" ht="12.75">
      <c r="E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5:19" ht="12.75">
      <c r="E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5:19" ht="12.75">
      <c r="E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5:19" ht="12.75">
      <c r="E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5:19" ht="12.75">
      <c r="E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</sheetData>
  <sheetProtection/>
  <mergeCells count="7">
    <mergeCell ref="A25:D25"/>
    <mergeCell ref="B7:B8"/>
    <mergeCell ref="C7:C8"/>
    <mergeCell ref="A3:D3"/>
    <mergeCell ref="A4:D4"/>
    <mergeCell ref="A5:D5"/>
    <mergeCell ref="A7:A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46"/>
  <sheetViews>
    <sheetView showZeros="0"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68.25390625" style="0" customWidth="1"/>
    <col min="2" max="2" width="12.25390625" style="0" customWidth="1"/>
    <col min="3" max="3" width="11.25390625" style="0" customWidth="1"/>
    <col min="4" max="4" width="19.875" style="0" customWidth="1"/>
    <col min="5" max="5" width="11.125" style="0" customWidth="1"/>
    <col min="6" max="7" width="9.125" style="6" customWidth="1"/>
  </cols>
  <sheetData>
    <row r="3" spans="1:5" ht="18" customHeight="1">
      <c r="A3" s="112" t="s">
        <v>2</v>
      </c>
      <c r="B3" s="112"/>
      <c r="C3" s="112"/>
      <c r="D3" s="112"/>
      <c r="E3" s="6"/>
    </row>
    <row r="4" spans="1:10" ht="18" customHeight="1">
      <c r="A4" s="113" t="s">
        <v>47</v>
      </c>
      <c r="B4" s="113"/>
      <c r="C4" s="113"/>
      <c r="D4" s="113"/>
      <c r="E4" s="6"/>
      <c r="H4" s="6"/>
      <c r="I4" s="6"/>
      <c r="J4" s="6"/>
    </row>
    <row r="5" spans="1:10" ht="18" customHeight="1">
      <c r="A5" s="113" t="s">
        <v>145</v>
      </c>
      <c r="B5" s="113"/>
      <c r="C5" s="113"/>
      <c r="D5" s="113"/>
      <c r="E5" s="6"/>
      <c r="H5" s="6"/>
      <c r="I5" s="6"/>
      <c r="J5" s="6"/>
    </row>
    <row r="6" spans="1:10" ht="18" customHeight="1" thickBot="1">
      <c r="A6" s="7"/>
      <c r="B6" s="6"/>
      <c r="C6" s="6"/>
      <c r="D6" s="6"/>
      <c r="E6" s="6"/>
      <c r="H6" s="6"/>
      <c r="I6" s="6"/>
      <c r="J6" s="6"/>
    </row>
    <row r="7" spans="1:10" ht="18" customHeight="1">
      <c r="A7" s="111" t="s">
        <v>3</v>
      </c>
      <c r="B7" s="107">
        <v>2021</v>
      </c>
      <c r="C7" s="107">
        <v>2022</v>
      </c>
      <c r="D7" s="34" t="s">
        <v>4</v>
      </c>
      <c r="E7" s="116" t="s">
        <v>35</v>
      </c>
      <c r="F7" s="117"/>
      <c r="H7" s="6"/>
      <c r="I7" s="6"/>
      <c r="J7" s="6"/>
    </row>
    <row r="8" spans="1:10" ht="18" customHeight="1" thickBot="1">
      <c r="A8" s="111"/>
      <c r="B8" s="108"/>
      <c r="C8" s="108"/>
      <c r="D8" s="34" t="s">
        <v>5</v>
      </c>
      <c r="E8" s="32">
        <v>2021</v>
      </c>
      <c r="F8" s="24">
        <v>2022</v>
      </c>
      <c r="H8" s="6"/>
      <c r="I8" s="6"/>
      <c r="J8" s="6"/>
    </row>
    <row r="9" spans="1:10" ht="18" customHeight="1">
      <c r="A9" s="44" t="s">
        <v>49</v>
      </c>
      <c r="B9" s="65">
        <v>5.7</v>
      </c>
      <c r="C9" s="65">
        <v>4.2</v>
      </c>
      <c r="D9" s="46">
        <f>C9/B9*100-100</f>
        <v>-26.31578947368422</v>
      </c>
      <c r="E9" s="118" t="s">
        <v>59</v>
      </c>
      <c r="F9" s="119"/>
      <c r="G9" s="8"/>
      <c r="H9" s="6"/>
      <c r="I9" s="6"/>
      <c r="J9" s="6"/>
    </row>
    <row r="10" spans="1:10" ht="18" customHeight="1">
      <c r="A10" s="41" t="s">
        <v>7</v>
      </c>
      <c r="B10" s="46">
        <v>0</v>
      </c>
      <c r="C10" s="46">
        <f>'млад смерт абсцифры'!C10*1000/'млад см на 1000 род'!F10</f>
        <v>0</v>
      </c>
      <c r="D10" s="46"/>
      <c r="E10" s="77">
        <f>'родив.,умерш. абс.цифры'!B6</f>
        <v>1033</v>
      </c>
      <c r="F10" s="62">
        <f>'родив.,умерш. абс.цифры'!C6</f>
        <v>993</v>
      </c>
      <c r="G10" s="8"/>
      <c r="H10" s="6"/>
      <c r="I10" s="6"/>
      <c r="J10" s="6"/>
    </row>
    <row r="11" spans="1:10" ht="18" customHeight="1">
      <c r="A11" s="41" t="s">
        <v>37</v>
      </c>
      <c r="B11" s="46">
        <v>0</v>
      </c>
      <c r="C11" s="46">
        <f>'млад смерт абсцифры'!C11*1000/'млад см на 1000 род'!F11</f>
        <v>0</v>
      </c>
      <c r="D11" s="46"/>
      <c r="E11" s="77">
        <v>1033</v>
      </c>
      <c r="F11" s="62">
        <f>'родив.,умерш. абс.цифры'!C6</f>
        <v>993</v>
      </c>
      <c r="G11" s="8"/>
      <c r="H11" s="6"/>
      <c r="I11" s="6"/>
      <c r="J11" s="6"/>
    </row>
    <row r="12" spans="1:10" ht="18" customHeight="1">
      <c r="A12" s="90" t="s">
        <v>38</v>
      </c>
      <c r="B12" s="46">
        <v>0</v>
      </c>
      <c r="C12" s="46">
        <f>'млад смерт абсцифры'!C12*1000/'млад см на 1000 род'!F12</f>
        <v>0</v>
      </c>
      <c r="D12" s="46"/>
      <c r="E12" s="77">
        <v>1033</v>
      </c>
      <c r="F12" s="62">
        <f>'родив.,умерш. абс.цифры'!C6</f>
        <v>993</v>
      </c>
      <c r="G12" s="8"/>
      <c r="H12" s="6"/>
      <c r="I12" s="6"/>
      <c r="J12" s="6"/>
    </row>
    <row r="13" spans="1:10" ht="18" customHeight="1">
      <c r="A13" s="41" t="s">
        <v>39</v>
      </c>
      <c r="B13" s="46">
        <v>0</v>
      </c>
      <c r="C13" s="46">
        <f>'млад смерт абсцифры'!C13*1000/'млад см на 1000 род'!F13</f>
        <v>0</v>
      </c>
      <c r="D13" s="46"/>
      <c r="E13" s="77">
        <v>1033</v>
      </c>
      <c r="F13" s="62">
        <v>993</v>
      </c>
      <c r="G13" s="8"/>
      <c r="H13" s="6"/>
      <c r="I13" s="6"/>
      <c r="J13" s="6"/>
    </row>
    <row r="14" spans="1:10" ht="19.5" customHeight="1">
      <c r="A14" s="41" t="s">
        <v>40</v>
      </c>
      <c r="B14" s="46">
        <v>0</v>
      </c>
      <c r="C14" s="46">
        <f>'млад смерт абсцифры'!C14*1000/'млад см на 1000 род'!F14</f>
        <v>0</v>
      </c>
      <c r="D14" s="46"/>
      <c r="E14" s="77">
        <v>1033</v>
      </c>
      <c r="F14" s="62">
        <v>993</v>
      </c>
      <c r="G14" s="8"/>
      <c r="H14" s="6"/>
      <c r="I14" s="6"/>
      <c r="J14" s="6"/>
    </row>
    <row r="15" spans="1:10" ht="18" customHeight="1">
      <c r="A15" s="41" t="s">
        <v>41</v>
      </c>
      <c r="B15" s="46">
        <v>0.968054211035818</v>
      </c>
      <c r="C15" s="46">
        <f>'млад смерт абсцифры'!C15*1000/'млад см на 1000 род'!F15</f>
        <v>0</v>
      </c>
      <c r="D15" s="46">
        <f aca="true" t="shared" si="0" ref="D15:D22">C15/B15*100-100</f>
        <v>-100</v>
      </c>
      <c r="E15" s="77">
        <v>1033</v>
      </c>
      <c r="F15" s="62">
        <v>993</v>
      </c>
      <c r="G15" s="8"/>
      <c r="H15" s="6"/>
      <c r="I15" s="6"/>
      <c r="J15" s="6"/>
    </row>
    <row r="16" spans="1:10" ht="18" customHeight="1">
      <c r="A16" s="41" t="s">
        <v>42</v>
      </c>
      <c r="B16" s="46">
        <v>0.968054211035818</v>
      </c>
      <c r="C16" s="46">
        <f>'млад смерт абсцифры'!C16*1000/'млад см на 1000 род'!F16</f>
        <v>1.0070493454179255</v>
      </c>
      <c r="D16" s="46">
        <f t="shared" si="0"/>
        <v>4.028197381671703</v>
      </c>
      <c r="E16" s="77">
        <v>1033</v>
      </c>
      <c r="F16" s="62">
        <v>993</v>
      </c>
      <c r="G16" s="8"/>
      <c r="H16" s="6"/>
      <c r="I16" s="6"/>
      <c r="J16" s="6"/>
    </row>
    <row r="17" spans="1:10" ht="18" customHeight="1">
      <c r="A17" s="91" t="s">
        <v>43</v>
      </c>
      <c r="B17" s="46">
        <v>2.904162633107454</v>
      </c>
      <c r="C17" s="46">
        <f>'млад смерт абсцифры'!C17*1000/'млад см на 1000 род'!F17</f>
        <v>3.0211480362537766</v>
      </c>
      <c r="D17" s="46">
        <f t="shared" si="0"/>
        <v>4.028197381671703</v>
      </c>
      <c r="E17" s="77">
        <v>1033</v>
      </c>
      <c r="F17" s="62">
        <v>993</v>
      </c>
      <c r="G17" s="8"/>
      <c r="H17" s="6"/>
      <c r="I17" s="6"/>
      <c r="J17" s="6"/>
    </row>
    <row r="18" spans="1:10" ht="18" customHeight="1">
      <c r="A18" s="90" t="s">
        <v>8</v>
      </c>
      <c r="B18" s="46">
        <v>0</v>
      </c>
      <c r="C18" s="46">
        <f>'млад смерт абсцифры'!C18*1000/'млад см на 1000 род'!F18</f>
        <v>0</v>
      </c>
      <c r="D18" s="46"/>
      <c r="E18" s="77">
        <v>1033</v>
      </c>
      <c r="F18" s="62">
        <v>993</v>
      </c>
      <c r="G18" s="8"/>
      <c r="H18" s="6"/>
      <c r="I18" s="6"/>
      <c r="J18" s="6"/>
    </row>
    <row r="19" spans="1:10" ht="18" customHeight="1">
      <c r="A19" s="41" t="s">
        <v>9</v>
      </c>
      <c r="B19" s="46">
        <v>0</v>
      </c>
      <c r="C19" s="46">
        <f>'млад смерт абсцифры'!C19*1000/'млад см на 1000 род'!F19</f>
        <v>0</v>
      </c>
      <c r="D19" s="46"/>
      <c r="E19" s="77">
        <v>1033</v>
      </c>
      <c r="F19" s="62">
        <v>993</v>
      </c>
      <c r="G19" s="8"/>
      <c r="H19" s="6"/>
      <c r="I19" s="6"/>
      <c r="J19" s="6"/>
    </row>
    <row r="20" spans="1:10" ht="18" customHeight="1">
      <c r="A20" s="92" t="s">
        <v>10</v>
      </c>
      <c r="B20" s="46">
        <v>0</v>
      </c>
      <c r="C20" s="46">
        <f>'млад смерт абсцифры'!C20*1000/'млад см на 1000 род'!F20</f>
        <v>0</v>
      </c>
      <c r="D20" s="46"/>
      <c r="E20" s="77">
        <v>1033</v>
      </c>
      <c r="F20" s="62">
        <v>993</v>
      </c>
      <c r="G20" s="8"/>
      <c r="H20" s="6"/>
      <c r="I20" s="6"/>
      <c r="J20" s="6"/>
    </row>
    <row r="21" spans="1:10" ht="18" customHeight="1">
      <c r="A21" s="41" t="s">
        <v>44</v>
      </c>
      <c r="B21" s="46">
        <v>0</v>
      </c>
      <c r="C21" s="46">
        <f>'млад смерт абсцифры'!C21*1000/'млад см на 1000 род'!F21</f>
        <v>0</v>
      </c>
      <c r="D21" s="46"/>
      <c r="E21" s="77">
        <v>1033</v>
      </c>
      <c r="F21" s="62">
        <v>993</v>
      </c>
      <c r="H21" s="6"/>
      <c r="I21" s="6"/>
      <c r="J21" s="6"/>
    </row>
    <row r="22" spans="1:10" ht="18" customHeight="1">
      <c r="A22" s="91" t="s">
        <v>45</v>
      </c>
      <c r="B22" s="46">
        <v>1.936108422071636</v>
      </c>
      <c r="C22" s="46">
        <f>'млад смерт абсцифры'!C22*1000/'млад см на 1000 род'!F22</f>
        <v>1.0070493454179255</v>
      </c>
      <c r="D22" s="46">
        <f t="shared" si="0"/>
        <v>-47.98590130916415</v>
      </c>
      <c r="E22" s="77">
        <v>1033</v>
      </c>
      <c r="F22" s="62">
        <v>993</v>
      </c>
      <c r="H22" s="6"/>
      <c r="I22" s="6"/>
      <c r="J22" s="6"/>
    </row>
    <row r="23" spans="1:10" ht="18" customHeight="1">
      <c r="A23" s="52" t="s">
        <v>46</v>
      </c>
      <c r="B23" s="46"/>
      <c r="C23" s="46">
        <f>'млад смерт абсцифры'!C23*1000/'млад см на 1000 род'!F23</f>
        <v>0</v>
      </c>
      <c r="D23" s="46"/>
      <c r="E23" s="77">
        <v>1033</v>
      </c>
      <c r="F23" s="62">
        <v>993</v>
      </c>
      <c r="H23" s="6"/>
      <c r="I23" s="6"/>
      <c r="J23" s="6"/>
    </row>
    <row r="24" spans="1:10" ht="18" customHeight="1">
      <c r="A24" s="87" t="s">
        <v>142</v>
      </c>
      <c r="B24" s="46">
        <f>'млад смерт абсцифры'!B25*1000/'млад см на 1000 род'!E24</f>
        <v>0</v>
      </c>
      <c r="C24" s="46">
        <f>'млад смерт абсцифры'!C25*1000/'млад см на 1000 род'!F24</f>
        <v>0</v>
      </c>
      <c r="D24" s="46"/>
      <c r="E24" s="77">
        <v>1033</v>
      </c>
      <c r="F24" s="62">
        <v>993</v>
      </c>
      <c r="H24" s="6"/>
      <c r="I24" s="6"/>
      <c r="J24" s="6"/>
    </row>
    <row r="25" spans="1:10" ht="18" customHeight="1">
      <c r="A25" s="115" t="s">
        <v>60</v>
      </c>
      <c r="B25" s="115"/>
      <c r="C25" s="115"/>
      <c r="D25" s="115"/>
      <c r="E25" s="53"/>
      <c r="F25" s="54"/>
      <c r="H25" s="6"/>
      <c r="I25" s="6"/>
      <c r="J25" s="6"/>
    </row>
    <row r="26" spans="1:10" ht="18" customHeight="1">
      <c r="A26" s="114"/>
      <c r="B26" s="114"/>
      <c r="C26" s="114"/>
      <c r="D26" s="114"/>
      <c r="E26" s="6"/>
      <c r="H26" s="6"/>
      <c r="I26" s="6"/>
      <c r="J26" s="6"/>
    </row>
    <row r="27" spans="1:10" ht="18" customHeight="1">
      <c r="A27" s="16"/>
      <c r="B27" s="23"/>
      <c r="C27" s="25"/>
      <c r="D27" s="6"/>
      <c r="E27" s="6"/>
      <c r="H27" s="6"/>
      <c r="I27" s="6"/>
      <c r="J27" s="6"/>
    </row>
    <row r="28" spans="1:10" ht="18" customHeight="1">
      <c r="A28" s="16"/>
      <c r="B28" s="23"/>
      <c r="C28" s="25"/>
      <c r="D28" s="6"/>
      <c r="E28" s="6"/>
      <c r="H28" s="6"/>
      <c r="I28" s="6"/>
      <c r="J28" s="6"/>
    </row>
    <row r="29" spans="1:10" ht="18" customHeight="1">
      <c r="A29" s="17"/>
      <c r="B29" s="23"/>
      <c r="C29" s="25"/>
      <c r="D29" s="6"/>
      <c r="E29" s="6"/>
      <c r="H29" s="6"/>
      <c r="I29" s="6"/>
      <c r="J29" s="6"/>
    </row>
    <row r="30" spans="1:10" ht="18" customHeight="1">
      <c r="A30" s="17"/>
      <c r="B30" s="23"/>
      <c r="C30" s="25"/>
      <c r="D30" s="6"/>
      <c r="E30" s="6"/>
      <c r="H30" s="6"/>
      <c r="I30" s="6"/>
      <c r="J30" s="6"/>
    </row>
    <row r="31" spans="1:10" ht="15.75">
      <c r="A31" s="93"/>
      <c r="B31" s="26"/>
      <c r="C31" s="27"/>
      <c r="D31" s="6"/>
      <c r="E31" s="6"/>
      <c r="H31" s="6"/>
      <c r="I31" s="6"/>
      <c r="J31" s="6"/>
    </row>
    <row r="32" spans="1:10" ht="15.75">
      <c r="A32" s="94"/>
      <c r="B32" s="23"/>
      <c r="C32" s="25"/>
      <c r="D32" s="6"/>
      <c r="E32" s="6"/>
      <c r="H32" s="6"/>
      <c r="I32" s="6"/>
      <c r="J32" s="6"/>
    </row>
    <row r="33" spans="1:10" ht="15.75">
      <c r="A33" s="17"/>
      <c r="B33" s="23"/>
      <c r="C33" s="25"/>
      <c r="D33" s="6"/>
      <c r="E33" s="6"/>
      <c r="H33" s="6"/>
      <c r="I33" s="6"/>
      <c r="J33" s="6"/>
    </row>
    <row r="34" spans="1:10" ht="15.75">
      <c r="A34" s="95"/>
      <c r="B34" s="26"/>
      <c r="C34" s="27"/>
      <c r="D34" s="6"/>
      <c r="E34" s="6"/>
      <c r="H34" s="6"/>
      <c r="I34" s="6"/>
      <c r="J34" s="6"/>
    </row>
    <row r="35" spans="1:10" ht="15.75">
      <c r="A35" s="17"/>
      <c r="B35" s="23"/>
      <c r="C35" s="25"/>
      <c r="E35" s="6"/>
      <c r="H35" s="6"/>
      <c r="I35" s="6"/>
      <c r="J35" s="6"/>
    </row>
    <row r="36" spans="1:10" ht="15.75">
      <c r="A36" s="93"/>
      <c r="B36" s="26"/>
      <c r="C36" s="27"/>
      <c r="E36" s="6"/>
      <c r="H36" s="6"/>
      <c r="I36" s="6"/>
      <c r="J36" s="6"/>
    </row>
    <row r="37" spans="1:10" ht="15.75">
      <c r="A37" s="17"/>
      <c r="B37" s="23"/>
      <c r="C37" s="25"/>
      <c r="E37" s="6"/>
      <c r="H37" s="6"/>
      <c r="I37" s="6"/>
      <c r="J37" s="6"/>
    </row>
    <row r="38" spans="1:10" ht="15.75">
      <c r="A38" s="6"/>
      <c r="B38" s="26"/>
      <c r="C38" s="22"/>
      <c r="E38" s="6"/>
      <c r="H38" s="6"/>
      <c r="I38" s="6"/>
      <c r="J38" s="6"/>
    </row>
    <row r="39" spans="1:10" ht="15.75">
      <c r="A39" s="18"/>
      <c r="B39" s="23"/>
      <c r="C39" s="22"/>
      <c r="E39" s="6"/>
      <c r="H39" s="6"/>
      <c r="I39" s="6"/>
      <c r="J39" s="6"/>
    </row>
    <row r="40" spans="5:10" ht="12.75">
      <c r="E40" s="6"/>
      <c r="H40" s="6"/>
      <c r="I40" s="6"/>
      <c r="J40" s="6"/>
    </row>
    <row r="41" spans="5:10" ht="12.75">
      <c r="E41" s="6"/>
      <c r="H41" s="6"/>
      <c r="I41" s="6"/>
      <c r="J41" s="6"/>
    </row>
    <row r="42" spans="5:10" ht="12.75">
      <c r="E42" s="6"/>
      <c r="H42" s="6"/>
      <c r="I42" s="6"/>
      <c r="J42" s="6"/>
    </row>
    <row r="43" spans="5:10" ht="12.75">
      <c r="E43" s="6"/>
      <c r="H43" s="6"/>
      <c r="I43" s="6"/>
      <c r="J43" s="6"/>
    </row>
    <row r="44" spans="5:10" ht="12.75">
      <c r="E44" s="6"/>
      <c r="H44" s="6"/>
      <c r="I44" s="6"/>
      <c r="J44" s="6"/>
    </row>
    <row r="45" spans="5:10" ht="12.75">
      <c r="E45" s="6"/>
      <c r="H45" s="6"/>
      <c r="I45" s="6"/>
      <c r="J45" s="6"/>
    </row>
    <row r="46" spans="5:10" ht="12.75">
      <c r="E46" s="6"/>
      <c r="H46" s="6"/>
      <c r="I46" s="6"/>
      <c r="J46" s="6"/>
    </row>
  </sheetData>
  <sheetProtection/>
  <mergeCells count="10">
    <mergeCell ref="E7:F7"/>
    <mergeCell ref="E9:F9"/>
    <mergeCell ref="B7:B8"/>
    <mergeCell ref="C7:C8"/>
    <mergeCell ref="A3:D3"/>
    <mergeCell ref="A4:D4"/>
    <mergeCell ref="A5:D5"/>
    <mergeCell ref="A7:A8"/>
    <mergeCell ref="A26:D26"/>
    <mergeCell ref="A25:D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showZeros="0" tabSelected="1" view="pageBreakPreview" zoomScale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6" sqref="I6:J26"/>
    </sheetView>
  </sheetViews>
  <sheetFormatPr defaultColWidth="9.00390625" defaultRowHeight="12.75"/>
  <cols>
    <col min="1" max="1" width="4.125" style="0" customWidth="1"/>
    <col min="2" max="2" width="57.75390625" style="0" customWidth="1"/>
    <col min="3" max="3" width="25.00390625" style="0" customWidth="1"/>
    <col min="4" max="4" width="14.375" style="0" customWidth="1"/>
    <col min="5" max="5" width="12.375" style="0" customWidth="1"/>
    <col min="6" max="6" width="14.25390625" style="0" customWidth="1"/>
    <col min="7" max="7" width="12.125" style="0" customWidth="1"/>
    <col min="8" max="8" width="22.00390625" style="0" customWidth="1"/>
    <col min="9" max="10" width="16.375" style="0" customWidth="1"/>
    <col min="11" max="11" width="11.25390625" style="0" customWidth="1"/>
  </cols>
  <sheetData>
    <row r="1" spans="1:8" ht="18.75">
      <c r="A1" s="100" t="s">
        <v>124</v>
      </c>
      <c r="B1" s="100"/>
      <c r="C1" s="100"/>
      <c r="D1" s="100"/>
      <c r="E1" s="100"/>
      <c r="F1" s="100"/>
      <c r="G1" s="100"/>
      <c r="H1" s="100"/>
    </row>
    <row r="2" spans="1:11" ht="18.75">
      <c r="A2" s="100" t="s">
        <v>147</v>
      </c>
      <c r="B2" s="100"/>
      <c r="C2" s="100"/>
      <c r="D2" s="100"/>
      <c r="E2" s="100"/>
      <c r="F2" s="100"/>
      <c r="G2" s="100"/>
      <c r="H2" s="100"/>
      <c r="I2" s="67" t="s">
        <v>130</v>
      </c>
      <c r="J2" s="67"/>
      <c r="K2" s="67"/>
    </row>
    <row r="3" spans="1:8" ht="18.75">
      <c r="A3" s="57"/>
      <c r="B3" s="57"/>
      <c r="C3" s="57"/>
      <c r="D3" s="57"/>
      <c r="E3" s="57"/>
      <c r="F3" s="57"/>
      <c r="G3" s="57"/>
      <c r="H3" s="57"/>
    </row>
    <row r="4" spans="1:11" ht="110.25" customHeight="1">
      <c r="A4" s="124"/>
      <c r="B4" s="123" t="s">
        <v>63</v>
      </c>
      <c r="C4" s="123" t="s">
        <v>125</v>
      </c>
      <c r="D4" s="123" t="s">
        <v>131</v>
      </c>
      <c r="E4" s="123"/>
      <c r="F4" s="123" t="s">
        <v>126</v>
      </c>
      <c r="G4" s="123"/>
      <c r="H4" s="40" t="s">
        <v>123</v>
      </c>
      <c r="I4" s="121" t="s">
        <v>140</v>
      </c>
      <c r="J4" s="121"/>
      <c r="K4" s="122" t="s">
        <v>148</v>
      </c>
    </row>
    <row r="5" spans="1:11" ht="18.75">
      <c r="A5" s="124"/>
      <c r="B5" s="123"/>
      <c r="C5" s="123"/>
      <c r="D5" s="96" t="s">
        <v>64</v>
      </c>
      <c r="E5" s="96" t="s">
        <v>65</v>
      </c>
      <c r="F5" s="56" t="s">
        <v>64</v>
      </c>
      <c r="G5" s="56" t="s">
        <v>65</v>
      </c>
      <c r="H5" s="40" t="s">
        <v>64</v>
      </c>
      <c r="I5" s="56" t="s">
        <v>64</v>
      </c>
      <c r="J5" s="56" t="s">
        <v>65</v>
      </c>
      <c r="K5" s="122"/>
    </row>
    <row r="6" spans="1:11" ht="18" customHeight="1">
      <c r="A6" s="41"/>
      <c r="B6" s="58" t="s">
        <v>68</v>
      </c>
      <c r="C6" s="58"/>
      <c r="D6" s="59">
        <v>5</v>
      </c>
      <c r="E6" s="59">
        <v>10</v>
      </c>
      <c r="F6" s="80">
        <f>D6/I6*100000</f>
        <v>11.292799710904328</v>
      </c>
      <c r="G6" s="80">
        <f>E6/J6*100000</f>
        <v>5.494203615185979</v>
      </c>
      <c r="H6" s="81">
        <f>D6*1000/K6</f>
        <v>5.0352467270896275</v>
      </c>
      <c r="I6" s="88">
        <v>44276</v>
      </c>
      <c r="J6" s="88">
        <v>182010</v>
      </c>
      <c r="K6" s="89">
        <v>993</v>
      </c>
    </row>
    <row r="7" spans="1:11" ht="18" customHeight="1">
      <c r="A7" s="41" t="s">
        <v>69</v>
      </c>
      <c r="B7" s="41" t="s">
        <v>70</v>
      </c>
      <c r="C7" s="56" t="s">
        <v>104</v>
      </c>
      <c r="D7" s="56"/>
      <c r="E7" s="56"/>
      <c r="F7" s="80">
        <f aca="true" t="shared" si="0" ref="F7:F25">D7/I7*100000</f>
        <v>0</v>
      </c>
      <c r="G7" s="80">
        <f aca="true" t="shared" si="1" ref="G7:G26">E7/J7*100000</f>
        <v>0</v>
      </c>
      <c r="H7" s="81">
        <f aca="true" t="shared" si="2" ref="H7:H25">D7*1000/K7</f>
        <v>0</v>
      </c>
      <c r="I7" s="88">
        <v>44276</v>
      </c>
      <c r="J7" s="88">
        <v>182010</v>
      </c>
      <c r="K7" s="89">
        <v>993</v>
      </c>
    </row>
    <row r="8" spans="1:11" ht="18" customHeight="1">
      <c r="A8" s="41" t="s">
        <v>71</v>
      </c>
      <c r="B8" s="41" t="s">
        <v>127</v>
      </c>
      <c r="C8" s="56" t="s">
        <v>105</v>
      </c>
      <c r="D8" s="56"/>
      <c r="E8" s="56"/>
      <c r="F8" s="80">
        <f t="shared" si="0"/>
        <v>0</v>
      </c>
      <c r="G8" s="80">
        <f t="shared" si="1"/>
        <v>0</v>
      </c>
      <c r="H8" s="81">
        <f t="shared" si="2"/>
        <v>0</v>
      </c>
      <c r="I8" s="88">
        <v>44276</v>
      </c>
      <c r="J8" s="88">
        <v>182010</v>
      </c>
      <c r="K8" s="89">
        <v>993</v>
      </c>
    </row>
    <row r="9" spans="1:11" ht="18" customHeight="1">
      <c r="A9" s="41" t="s">
        <v>72</v>
      </c>
      <c r="B9" s="41" t="s">
        <v>74</v>
      </c>
      <c r="C9" s="56" t="s">
        <v>106</v>
      </c>
      <c r="D9" s="56"/>
      <c r="E9" s="56"/>
      <c r="F9" s="80">
        <f t="shared" si="0"/>
        <v>0</v>
      </c>
      <c r="G9" s="80">
        <f t="shared" si="1"/>
        <v>0</v>
      </c>
      <c r="H9" s="81">
        <f t="shared" si="2"/>
        <v>0</v>
      </c>
      <c r="I9" s="88">
        <v>44276</v>
      </c>
      <c r="J9" s="88">
        <v>182010</v>
      </c>
      <c r="K9" s="89">
        <v>993</v>
      </c>
    </row>
    <row r="10" spans="1:11" ht="18" customHeight="1">
      <c r="A10" s="41" t="s">
        <v>84</v>
      </c>
      <c r="B10" s="41" t="s">
        <v>75</v>
      </c>
      <c r="C10" s="56" t="s">
        <v>107</v>
      </c>
      <c r="D10" s="56"/>
      <c r="E10" s="56"/>
      <c r="F10" s="80">
        <f t="shared" si="0"/>
        <v>0</v>
      </c>
      <c r="G10" s="80">
        <f t="shared" si="1"/>
        <v>0</v>
      </c>
      <c r="H10" s="81">
        <f t="shared" si="2"/>
        <v>0</v>
      </c>
      <c r="I10" s="88">
        <v>44276</v>
      </c>
      <c r="J10" s="88">
        <v>182010</v>
      </c>
      <c r="K10" s="89">
        <v>993</v>
      </c>
    </row>
    <row r="11" spans="1:11" ht="18" customHeight="1">
      <c r="A11" s="41" t="s">
        <v>85</v>
      </c>
      <c r="B11" s="41" t="s">
        <v>76</v>
      </c>
      <c r="C11" s="56" t="s">
        <v>108</v>
      </c>
      <c r="D11" s="56"/>
      <c r="E11" s="56"/>
      <c r="F11" s="80">
        <f t="shared" si="0"/>
        <v>0</v>
      </c>
      <c r="G11" s="80">
        <f t="shared" si="1"/>
        <v>0</v>
      </c>
      <c r="H11" s="81">
        <f t="shared" si="2"/>
        <v>0</v>
      </c>
      <c r="I11" s="88">
        <v>44276</v>
      </c>
      <c r="J11" s="88">
        <v>182010</v>
      </c>
      <c r="K11" s="89">
        <v>993</v>
      </c>
    </row>
    <row r="12" spans="1:11" ht="18" customHeight="1">
      <c r="A12" s="41" t="s">
        <v>86</v>
      </c>
      <c r="B12" s="41" t="s">
        <v>73</v>
      </c>
      <c r="C12" s="56" t="s">
        <v>109</v>
      </c>
      <c r="D12" s="56"/>
      <c r="E12" s="56">
        <v>1</v>
      </c>
      <c r="F12" s="80">
        <f t="shared" si="0"/>
        <v>0</v>
      </c>
      <c r="G12" s="80">
        <f t="shared" si="1"/>
        <v>0.5494203615185979</v>
      </c>
      <c r="H12" s="81">
        <f t="shared" si="2"/>
        <v>0</v>
      </c>
      <c r="I12" s="88">
        <v>44276</v>
      </c>
      <c r="J12" s="88">
        <v>182010</v>
      </c>
      <c r="K12" s="89">
        <v>993</v>
      </c>
    </row>
    <row r="13" spans="1:11" ht="18" customHeight="1">
      <c r="A13" s="41" t="s">
        <v>87</v>
      </c>
      <c r="B13" s="41" t="s">
        <v>97</v>
      </c>
      <c r="C13" s="56" t="s">
        <v>110</v>
      </c>
      <c r="D13" s="56"/>
      <c r="E13" s="56"/>
      <c r="F13" s="80">
        <f t="shared" si="0"/>
        <v>0</v>
      </c>
      <c r="G13" s="80">
        <f t="shared" si="1"/>
        <v>0</v>
      </c>
      <c r="H13" s="81">
        <f t="shared" si="2"/>
        <v>0</v>
      </c>
      <c r="I13" s="88">
        <v>44276</v>
      </c>
      <c r="J13" s="88">
        <v>182010</v>
      </c>
      <c r="K13" s="89">
        <v>993</v>
      </c>
    </row>
    <row r="14" spans="1:11" ht="18" customHeight="1">
      <c r="A14" s="41" t="s">
        <v>88</v>
      </c>
      <c r="B14" s="41" t="s">
        <v>98</v>
      </c>
      <c r="C14" s="56" t="s">
        <v>111</v>
      </c>
      <c r="D14" s="56"/>
      <c r="E14" s="56"/>
      <c r="F14" s="80">
        <f t="shared" si="0"/>
        <v>0</v>
      </c>
      <c r="G14" s="80">
        <f t="shared" si="1"/>
        <v>0</v>
      </c>
      <c r="H14" s="81">
        <f t="shared" si="2"/>
        <v>0</v>
      </c>
      <c r="I14" s="88">
        <v>44276</v>
      </c>
      <c r="J14" s="88">
        <v>182010</v>
      </c>
      <c r="K14" s="89">
        <v>993</v>
      </c>
    </row>
    <row r="15" spans="1:11" ht="18" customHeight="1">
      <c r="A15" s="41" t="s">
        <v>89</v>
      </c>
      <c r="B15" s="41" t="s">
        <v>77</v>
      </c>
      <c r="C15" s="56" t="s">
        <v>112</v>
      </c>
      <c r="D15" s="56"/>
      <c r="E15" s="56"/>
      <c r="F15" s="80">
        <f t="shared" si="0"/>
        <v>0</v>
      </c>
      <c r="G15" s="80">
        <f t="shared" si="1"/>
        <v>0</v>
      </c>
      <c r="H15" s="81">
        <f t="shared" si="2"/>
        <v>0</v>
      </c>
      <c r="I15" s="88">
        <v>44276</v>
      </c>
      <c r="J15" s="88">
        <v>182010</v>
      </c>
      <c r="K15" s="89">
        <v>993</v>
      </c>
    </row>
    <row r="16" spans="1:11" ht="18" customHeight="1">
      <c r="A16" s="41" t="s">
        <v>90</v>
      </c>
      <c r="B16" s="41" t="s">
        <v>99</v>
      </c>
      <c r="C16" s="56" t="s">
        <v>113</v>
      </c>
      <c r="D16" s="56">
        <v>1</v>
      </c>
      <c r="E16" s="56">
        <v>1</v>
      </c>
      <c r="F16" s="80">
        <f t="shared" si="0"/>
        <v>2.2585599421808653</v>
      </c>
      <c r="G16" s="80">
        <f t="shared" si="1"/>
        <v>0.5494203615185979</v>
      </c>
      <c r="H16" s="81">
        <f t="shared" si="2"/>
        <v>1.0070493454179255</v>
      </c>
      <c r="I16" s="88">
        <v>44276</v>
      </c>
      <c r="J16" s="88">
        <v>182010</v>
      </c>
      <c r="K16" s="89">
        <v>993</v>
      </c>
    </row>
    <row r="17" spans="1:11" ht="18" customHeight="1">
      <c r="A17" s="41" t="s">
        <v>91</v>
      </c>
      <c r="B17" s="41" t="s">
        <v>78</v>
      </c>
      <c r="C17" s="56" t="s">
        <v>114</v>
      </c>
      <c r="D17" s="56"/>
      <c r="E17" s="56"/>
      <c r="F17" s="80">
        <f t="shared" si="0"/>
        <v>0</v>
      </c>
      <c r="G17" s="80">
        <f t="shared" si="1"/>
        <v>0</v>
      </c>
      <c r="H17" s="81">
        <f t="shared" si="2"/>
        <v>0</v>
      </c>
      <c r="I17" s="88">
        <v>44276</v>
      </c>
      <c r="J17" s="88">
        <v>182010</v>
      </c>
      <c r="K17" s="89">
        <v>993</v>
      </c>
    </row>
    <row r="18" spans="1:11" ht="18" customHeight="1">
      <c r="A18" s="41" t="s">
        <v>92</v>
      </c>
      <c r="B18" s="41" t="s">
        <v>79</v>
      </c>
      <c r="C18" s="56" t="s">
        <v>115</v>
      </c>
      <c r="D18" s="56"/>
      <c r="E18" s="56"/>
      <c r="F18" s="80">
        <f t="shared" si="0"/>
        <v>0</v>
      </c>
      <c r="G18" s="80">
        <f t="shared" si="1"/>
        <v>0</v>
      </c>
      <c r="H18" s="81">
        <f t="shared" si="2"/>
        <v>0</v>
      </c>
      <c r="I18" s="88">
        <v>44276</v>
      </c>
      <c r="J18" s="88">
        <v>182010</v>
      </c>
      <c r="K18" s="89">
        <v>993</v>
      </c>
    </row>
    <row r="19" spans="1:11" ht="18" customHeight="1">
      <c r="A19" s="41" t="s">
        <v>93</v>
      </c>
      <c r="B19" s="41" t="s">
        <v>80</v>
      </c>
      <c r="C19" s="56" t="s">
        <v>116</v>
      </c>
      <c r="D19" s="56"/>
      <c r="E19" s="56"/>
      <c r="F19" s="80">
        <f t="shared" si="0"/>
        <v>0</v>
      </c>
      <c r="G19" s="80">
        <f t="shared" si="1"/>
        <v>0</v>
      </c>
      <c r="H19" s="81">
        <f t="shared" si="2"/>
        <v>0</v>
      </c>
      <c r="I19" s="88">
        <v>44276</v>
      </c>
      <c r="J19" s="88">
        <v>182010</v>
      </c>
      <c r="K19" s="89">
        <v>993</v>
      </c>
    </row>
    <row r="20" spans="1:11" ht="18" customHeight="1">
      <c r="A20" s="41" t="s">
        <v>94</v>
      </c>
      <c r="B20" s="41" t="s">
        <v>81</v>
      </c>
      <c r="C20" s="56" t="s">
        <v>117</v>
      </c>
      <c r="D20" s="56"/>
      <c r="E20" s="56"/>
      <c r="F20" s="80">
        <f t="shared" si="0"/>
        <v>0</v>
      </c>
      <c r="G20" s="80">
        <f t="shared" si="1"/>
        <v>0</v>
      </c>
      <c r="H20" s="81">
        <f t="shared" si="2"/>
        <v>0</v>
      </c>
      <c r="I20" s="88">
        <v>44276</v>
      </c>
      <c r="J20" s="88">
        <v>182010</v>
      </c>
      <c r="K20" s="89">
        <v>993</v>
      </c>
    </row>
    <row r="21" spans="1:11" ht="18" customHeight="1">
      <c r="A21" s="41" t="s">
        <v>95</v>
      </c>
      <c r="B21" s="41" t="s">
        <v>100</v>
      </c>
      <c r="C21" s="56" t="s">
        <v>118</v>
      </c>
      <c r="D21" s="56"/>
      <c r="E21" s="56"/>
      <c r="F21" s="80">
        <f t="shared" si="0"/>
        <v>0</v>
      </c>
      <c r="G21" s="80">
        <f t="shared" si="1"/>
        <v>0</v>
      </c>
      <c r="H21" s="81">
        <f t="shared" si="2"/>
        <v>0</v>
      </c>
      <c r="I21" s="88">
        <v>44276</v>
      </c>
      <c r="J21" s="88">
        <v>182010</v>
      </c>
      <c r="K21" s="89">
        <v>993</v>
      </c>
    </row>
    <row r="22" spans="1:11" ht="18" customHeight="1">
      <c r="A22" s="41" t="s">
        <v>96</v>
      </c>
      <c r="B22" s="41" t="s">
        <v>83</v>
      </c>
      <c r="C22" s="56" t="s">
        <v>119</v>
      </c>
      <c r="D22" s="56">
        <v>3</v>
      </c>
      <c r="E22" s="56">
        <v>3</v>
      </c>
      <c r="F22" s="80">
        <f t="shared" si="0"/>
        <v>6.775679826542596</v>
      </c>
      <c r="G22" s="80">
        <f t="shared" si="1"/>
        <v>1.6482610845557935</v>
      </c>
      <c r="H22" s="81">
        <f t="shared" si="2"/>
        <v>3.0211480362537766</v>
      </c>
      <c r="I22" s="88">
        <v>44276</v>
      </c>
      <c r="J22" s="88">
        <v>182010</v>
      </c>
      <c r="K22" s="89">
        <v>993</v>
      </c>
    </row>
    <row r="23" spans="1:11" ht="18" customHeight="1">
      <c r="A23" s="41" t="s">
        <v>101</v>
      </c>
      <c r="B23" s="41" t="s">
        <v>66</v>
      </c>
      <c r="C23" s="56" t="s">
        <v>120</v>
      </c>
      <c r="D23" s="56"/>
      <c r="E23" s="56"/>
      <c r="F23" s="80">
        <f t="shared" si="0"/>
        <v>0</v>
      </c>
      <c r="G23" s="80">
        <f t="shared" si="1"/>
        <v>0</v>
      </c>
      <c r="H23" s="81">
        <f t="shared" si="2"/>
        <v>0</v>
      </c>
      <c r="I23" s="88">
        <v>44276</v>
      </c>
      <c r="J23" s="88">
        <v>182010</v>
      </c>
      <c r="K23" s="89">
        <v>993</v>
      </c>
    </row>
    <row r="24" spans="1:11" ht="18" customHeight="1">
      <c r="A24" s="41" t="s">
        <v>102</v>
      </c>
      <c r="B24" s="41" t="s">
        <v>82</v>
      </c>
      <c r="C24" s="56" t="s">
        <v>121</v>
      </c>
      <c r="D24" s="56">
        <v>1</v>
      </c>
      <c r="E24" s="56">
        <v>1</v>
      </c>
      <c r="F24" s="80">
        <f t="shared" si="0"/>
        <v>2.2585599421808653</v>
      </c>
      <c r="G24" s="80">
        <f t="shared" si="1"/>
        <v>0.5494203615185979</v>
      </c>
      <c r="H24" s="81">
        <f t="shared" si="2"/>
        <v>1.0070493454179255</v>
      </c>
      <c r="I24" s="88">
        <v>44276</v>
      </c>
      <c r="J24" s="88">
        <v>182010</v>
      </c>
      <c r="K24" s="89">
        <v>993</v>
      </c>
    </row>
    <row r="25" spans="1:11" ht="18" customHeight="1">
      <c r="A25" s="41" t="s">
        <v>103</v>
      </c>
      <c r="B25" s="41" t="s">
        <v>67</v>
      </c>
      <c r="C25" s="56" t="s">
        <v>122</v>
      </c>
      <c r="D25" s="56"/>
      <c r="E25" s="56">
        <v>4</v>
      </c>
      <c r="F25" s="80">
        <f t="shared" si="0"/>
        <v>0</v>
      </c>
      <c r="G25" s="80">
        <f t="shared" si="1"/>
        <v>2.1976814460743914</v>
      </c>
      <c r="H25" s="81">
        <f t="shared" si="2"/>
        <v>0</v>
      </c>
      <c r="I25" s="88">
        <v>44276</v>
      </c>
      <c r="J25" s="88">
        <v>182010</v>
      </c>
      <c r="K25" s="89">
        <v>993</v>
      </c>
    </row>
    <row r="26" spans="1:11" ht="18" customHeight="1">
      <c r="A26" s="85">
        <v>20</v>
      </c>
      <c r="B26" s="85" t="s">
        <v>138</v>
      </c>
      <c r="C26" s="86" t="s">
        <v>139</v>
      </c>
      <c r="D26" s="56"/>
      <c r="E26" s="56"/>
      <c r="F26" s="50"/>
      <c r="G26" s="80">
        <f t="shared" si="1"/>
        <v>0</v>
      </c>
      <c r="H26" s="60"/>
      <c r="I26" s="88">
        <v>44276</v>
      </c>
      <c r="J26" s="88">
        <v>182010</v>
      </c>
      <c r="K26" s="89">
        <v>993</v>
      </c>
    </row>
    <row r="27" spans="1:10" ht="28.5" customHeight="1">
      <c r="A27" s="120" t="s">
        <v>141</v>
      </c>
      <c r="B27" s="120"/>
      <c r="C27" s="120"/>
      <c r="D27" s="120"/>
      <c r="E27" s="120"/>
      <c r="F27" s="120"/>
      <c r="G27" s="120"/>
      <c r="H27" s="120"/>
      <c r="I27">
        <v>44276</v>
      </c>
      <c r="J27">
        <v>182010</v>
      </c>
    </row>
  </sheetData>
  <sheetProtection/>
  <mergeCells count="10">
    <mergeCell ref="A27:H27"/>
    <mergeCell ref="I4:J4"/>
    <mergeCell ref="K4:K5"/>
    <mergeCell ref="D4:E4"/>
    <mergeCell ref="F4:G4"/>
    <mergeCell ref="A1:H1"/>
    <mergeCell ref="A2:H2"/>
    <mergeCell ref="B4:B5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2022-04-08T07:58:07Z</cp:lastPrinted>
  <dcterms:created xsi:type="dcterms:W3CDTF">2010-08-26T07:05:00Z</dcterms:created>
  <dcterms:modified xsi:type="dcterms:W3CDTF">2022-05-06T06:54:54Z</dcterms:modified>
  <cp:category/>
  <cp:version/>
  <cp:contentType/>
  <cp:contentStatus/>
</cp:coreProperties>
</file>