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56" windowHeight="12396" tabRatio="783" activeTab="1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смертность'!$A$1:$H$26</definedName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нас'!$A$1:$L$33</definedName>
    <definedName name="_xlnm.Print_Area" localSheetId="0">'родив.,умерш. абс.цифры'!$A$1:$I$31</definedName>
  </definedNames>
  <calcPr fullCalcOnLoad="1"/>
</workbook>
</file>

<file path=xl/sharedStrings.xml><?xml version="1.0" encoding="utf-8"?>
<sst xmlns="http://schemas.openxmlformats.org/spreadsheetml/2006/main" count="253" uniqueCount="148">
  <si>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</si>
  <si>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</si>
  <si>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</si>
  <si>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</si>
  <si>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</si>
  <si>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</si>
  <si>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</si>
  <si>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</si>
  <si>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</si>
  <si>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</si>
  <si>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</si>
  <si>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</si>
  <si>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</si>
  <si>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</si>
  <si>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</si>
  <si>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</si>
  <si>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</si>
  <si>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</si>
  <si>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</si>
  <si>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</si>
  <si>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</si>
  <si>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</si>
  <si>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</si>
  <si>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</si>
  <si>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</si>
  <si>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</si>
  <si>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</si>
  <si>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</si>
  <si>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</si>
  <si>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</si>
  <si>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</si>
  <si>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</si>
  <si>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</si>
  <si>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</si>
  <si>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</si>
  <si>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</si>
  <si>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</si>
  <si>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</si>
  <si>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</si>
  <si>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</si>
  <si>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</si>
  <si>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</si>
  <si>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</si>
  <si>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</si>
  <si>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</si>
  <si>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</si>
  <si>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</si>
  <si>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</si>
  <si>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</si>
  <si>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</si>
  <si>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</si>
  <si>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</si>
  <si>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</si>
  <si>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</si>
  <si>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</si>
  <si>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</si>
  <si>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</si>
  <si>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</si>
  <si>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*по данным Комистат</t>
  </si>
  <si>
    <t>ПО ПРИЧИНАМ (абсолютные цифры*)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</si>
  <si>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</si>
  <si>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</si>
  <si>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</si>
  <si>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</si>
  <si>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</si>
  <si>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2018г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</si>
  <si>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</si>
  <si>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</si>
  <si>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</si>
  <si>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</si>
  <si>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</si>
  <si>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</si>
  <si>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</si>
  <si>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</si>
  <si>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</si>
  <si>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</si>
  <si>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</si>
  <si>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</si>
  <si>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</si>
  <si>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</si>
  <si>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</si>
  <si>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</si>
  <si>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</si>
  <si>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</si>
  <si>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</si>
  <si>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</si>
  <si>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</si>
  <si>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</si>
  <si>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</si>
  <si>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</si>
  <si>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</si>
  <si>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</si>
  <si>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</si>
  <si>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</si>
  <si>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</si>
  <si>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</si>
  <si>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</si>
  <si>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</si>
  <si>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</si>
  <si>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</si>
  <si>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</si>
  <si>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</si>
  <si>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</si>
  <si>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</si>
  <si>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</si>
  <si>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</si>
  <si>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</si>
  <si>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</si>
  <si>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</si>
  <si>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</si>
  <si>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</si>
  <si>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</si>
  <si>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</si>
  <si>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</si>
  <si>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</si>
  <si>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</si>
  <si>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</si>
  <si>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</si>
  <si>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</si>
  <si>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</si>
  <si>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</si>
  <si>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</si>
  <si>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</si>
  <si>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</si>
  <si>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</si>
  <si>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</si>
  <si>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</si>
  <si>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</si>
  <si>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</si>
  <si>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</si>
  <si>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>Новообразования</t>
  </si>
  <si>
    <t>Приложение</t>
  </si>
  <si>
    <t>2019г</t>
  </si>
  <si>
    <t xml:space="preserve">* информация рассчитана РМИАЦ по абсолютным данным Комистат </t>
  </si>
  <si>
    <t>на 1000 родившихся живыми (по Комистату)</t>
  </si>
  <si>
    <t>прирост/убыль</t>
  </si>
  <si>
    <t>Общее количество умерших детей  свериться с Комистатом!!!</t>
  </si>
  <si>
    <t>Абсолютное число умерших *</t>
  </si>
  <si>
    <t xml:space="preserve">Население на 01.01.2019 года </t>
  </si>
  <si>
    <t xml:space="preserve">* абсолютное количество умерших всего по Комистату,  по причинам смерти сформировано без учета окончательных диагнозов,показатель  рассчитан ГБУЗ РК "РМИАЦ" на население на 01.01.2019 года </t>
  </si>
  <si>
    <t>(абсолютные цифры*) за  январь-октябрь  2018-2019 г.г.</t>
  </si>
  <si>
    <t xml:space="preserve">за  январь-октябрь  2018-2019 г.г. </t>
  </si>
  <si>
    <t>ПО РЕСПУБЛИКЕ КОМИ  за январь-октябрь 2018-2019 г.г.</t>
  </si>
  <si>
    <t>за январь-октябрь  2019 года.*</t>
  </si>
  <si>
    <t>Родилось живыми за 10 мес.2019г</t>
  </si>
  <si>
    <t>ПО РЕСПУБЛИКЕ КОМИ за  январь-октябрь  2018-2019 г.г.</t>
  </si>
  <si>
    <t>к Письму ГБУЗ РК"РМИАЦ" от 28.11.2019г № 06-19/848</t>
  </si>
  <si>
    <t>н/д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</si>
</sst>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6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1" fontId="24" fillId="0" borderId="13" xfId="53" applyNumberFormat="1" applyFont="1" applyFill="1" applyBorder="1" applyAlignment="1">
      <alignment horizontal="center"/>
      <protection/>
    </xf>
    <xf numFmtId="172" fontId="12" fillId="0" borderId="13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wrapText="1"/>
    </xf>
    <xf numFmtId="0" fontId="65" fillId="0" borderId="0" xfId="0" applyFont="1" applyAlignment="1">
      <alignment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173" fontId="12" fillId="0" borderId="13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33" borderId="19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75" zoomScaleSheetLayoutView="75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5" sqref="G25"/>
    </sheetView>
  </sheetViews>
  <sheetFormatPr defaultColWidth="9.125" defaultRowHeight="12.75"/>
  <cols>
    <col min="1" max="1" width="75.375" style="2" customWidth="1"/>
    <col min="2" max="5" width="12.625" style="2" customWidth="1"/>
    <col min="6" max="6" width="10.125" style="2" customWidth="1"/>
    <col min="7" max="7" width="12.50390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62.125" style="2" customWidth="1"/>
    <col min="14" max="14" width="11.50390625" style="2" customWidth="1"/>
    <col min="15" max="16384" width="9.125" style="2" customWidth="1"/>
  </cols>
  <sheetData>
    <row r="1" spans="5:10" ht="17.25">
      <c r="E1" s="65" t="s">
        <v>131</v>
      </c>
      <c r="F1" s="65"/>
      <c r="G1" s="65"/>
      <c r="H1" s="65"/>
      <c r="I1" s="65"/>
      <c r="J1" s="65"/>
    </row>
    <row r="2" spans="5:10" ht="17.25">
      <c r="E2" s="65" t="s">
        <v>146</v>
      </c>
      <c r="F2" s="65"/>
      <c r="G2" s="65"/>
      <c r="H2" s="65"/>
      <c r="I2" s="65"/>
      <c r="J2" s="65"/>
    </row>
    <row r="3" spans="1:8" ht="17.25">
      <c r="A3" s="91" t="s">
        <v>0</v>
      </c>
      <c r="B3" s="91"/>
      <c r="C3" s="91"/>
      <c r="D3" s="91"/>
      <c r="E3" s="91"/>
      <c r="F3" s="91"/>
      <c r="G3" s="91"/>
      <c r="H3" s="1"/>
    </row>
    <row r="4" spans="1:17" ht="17.25">
      <c r="A4" s="92" t="s">
        <v>140</v>
      </c>
      <c r="B4" s="92"/>
      <c r="C4" s="92"/>
      <c r="D4" s="92"/>
      <c r="E4" s="92"/>
      <c r="F4" s="92"/>
      <c r="G4" s="92"/>
      <c r="H4" s="1"/>
      <c r="M4" s="76"/>
      <c r="N4" s="76"/>
      <c r="O4" s="76"/>
      <c r="P4" s="76"/>
      <c r="Q4" s="77"/>
    </row>
    <row r="5" spans="1:17" ht="18" customHeight="1">
      <c r="A5" s="93" t="s">
        <v>1</v>
      </c>
      <c r="B5" s="94" t="s">
        <v>13</v>
      </c>
      <c r="C5" s="94"/>
      <c r="D5" s="95" t="s">
        <v>63</v>
      </c>
      <c r="E5" s="95"/>
      <c r="F5" s="95" t="s">
        <v>14</v>
      </c>
      <c r="G5" s="95"/>
      <c r="H5" s="90" t="s">
        <v>48</v>
      </c>
      <c r="I5" s="90"/>
      <c r="J5" s="3"/>
      <c r="K5" s="4"/>
      <c r="M5" s="76"/>
      <c r="N5" s="76"/>
      <c r="O5" s="76"/>
      <c r="P5" s="76"/>
      <c r="Q5" s="77"/>
    </row>
    <row r="6" spans="1:17" ht="18" customHeight="1">
      <c r="A6" s="93"/>
      <c r="B6" s="94"/>
      <c r="C6" s="94"/>
      <c r="D6" s="95"/>
      <c r="E6" s="95"/>
      <c r="F6" s="95"/>
      <c r="G6" s="95"/>
      <c r="H6" s="90"/>
      <c r="I6" s="90"/>
      <c r="J6" s="89" t="s">
        <v>36</v>
      </c>
      <c r="K6" s="89"/>
      <c r="L6" s="53"/>
      <c r="M6" s="76"/>
      <c r="N6" s="76"/>
      <c r="O6" s="76"/>
      <c r="P6" s="76"/>
      <c r="Q6" s="77"/>
    </row>
    <row r="7" spans="1:17" ht="18" customHeight="1">
      <c r="A7" s="93"/>
      <c r="B7" s="66" t="s">
        <v>65</v>
      </c>
      <c r="C7" s="66" t="s">
        <v>132</v>
      </c>
      <c r="D7" s="66" t="s">
        <v>65</v>
      </c>
      <c r="E7" s="66" t="s">
        <v>132</v>
      </c>
      <c r="F7" s="66" t="s">
        <v>65</v>
      </c>
      <c r="G7" s="66" t="s">
        <v>132</v>
      </c>
      <c r="H7" s="66" t="s">
        <v>65</v>
      </c>
      <c r="I7" s="66" t="s">
        <v>132</v>
      </c>
      <c r="J7" s="50">
        <v>43101</v>
      </c>
      <c r="K7" s="50">
        <v>43466</v>
      </c>
      <c r="L7" s="49"/>
      <c r="M7" s="76"/>
      <c r="N7" s="76"/>
      <c r="O7" s="76"/>
      <c r="P7" s="77"/>
      <c r="Q7" s="77"/>
    </row>
    <row r="8" spans="1:17" ht="18" customHeight="1">
      <c r="A8" s="48" t="s">
        <v>15</v>
      </c>
      <c r="B8" s="82">
        <v>7262</v>
      </c>
      <c r="C8" s="87">
        <v>6672</v>
      </c>
      <c r="D8" s="82">
        <v>8287</v>
      </c>
      <c r="E8" s="87">
        <v>8330</v>
      </c>
      <c r="F8" s="82">
        <v>33</v>
      </c>
      <c r="G8" s="87">
        <v>34</v>
      </c>
      <c r="H8" s="88">
        <f>B8-D8</f>
        <v>-1025</v>
      </c>
      <c r="I8" s="88">
        <f>C8-E8</f>
        <v>-1658</v>
      </c>
      <c r="J8" s="69">
        <v>840873</v>
      </c>
      <c r="K8" s="69">
        <v>830235</v>
      </c>
      <c r="L8" s="8"/>
      <c r="M8" s="78"/>
      <c r="N8" s="78"/>
      <c r="O8" s="78"/>
      <c r="P8" s="78"/>
      <c r="Q8" s="78"/>
    </row>
    <row r="9" spans="1:17" ht="18" customHeight="1">
      <c r="A9" s="42" t="s">
        <v>51</v>
      </c>
      <c r="B9" s="82">
        <v>5424</v>
      </c>
      <c r="C9" s="87">
        <v>4976</v>
      </c>
      <c r="D9" s="82">
        <v>5784</v>
      </c>
      <c r="E9" s="87">
        <v>5905</v>
      </c>
      <c r="F9" s="82">
        <v>24</v>
      </c>
      <c r="G9" s="87">
        <v>27</v>
      </c>
      <c r="H9" s="88">
        <f aca="true" t="shared" si="0" ref="H9:H30">B9-D9</f>
        <v>-360</v>
      </c>
      <c r="I9" s="88">
        <f aca="true" t="shared" si="1" ref="I9:I30">C9-E9</f>
        <v>-929</v>
      </c>
      <c r="J9" s="70">
        <v>656821</v>
      </c>
      <c r="K9" s="70">
        <v>649451</v>
      </c>
      <c r="L9" s="8"/>
      <c r="M9" s="79"/>
      <c r="N9" s="80"/>
      <c r="O9" s="80"/>
      <c r="P9" s="80"/>
      <c r="Q9" s="80"/>
    </row>
    <row r="10" spans="1:17" ht="18" customHeight="1">
      <c r="A10" s="42" t="s">
        <v>50</v>
      </c>
      <c r="B10" s="82">
        <v>1838</v>
      </c>
      <c r="C10" s="87">
        <v>1696</v>
      </c>
      <c r="D10" s="82">
        <v>2503</v>
      </c>
      <c r="E10" s="87">
        <v>2425</v>
      </c>
      <c r="F10" s="82">
        <v>9</v>
      </c>
      <c r="G10" s="87">
        <v>7</v>
      </c>
      <c r="H10" s="88">
        <f t="shared" si="0"/>
        <v>-665</v>
      </c>
      <c r="I10" s="88">
        <f t="shared" si="1"/>
        <v>-729</v>
      </c>
      <c r="J10" s="70">
        <v>184052</v>
      </c>
      <c r="K10" s="69">
        <v>180784</v>
      </c>
      <c r="L10" s="8"/>
      <c r="M10" s="79"/>
      <c r="N10" s="80"/>
      <c r="O10" s="80"/>
      <c r="P10" s="80"/>
      <c r="Q10" s="80"/>
    </row>
    <row r="11" spans="1:17" ht="18" customHeight="1">
      <c r="A11" s="42" t="s">
        <v>60</v>
      </c>
      <c r="B11" s="82">
        <v>90</v>
      </c>
      <c r="C11" s="87">
        <v>74</v>
      </c>
      <c r="D11" s="82">
        <v>138</v>
      </c>
      <c r="E11" s="87">
        <v>137</v>
      </c>
      <c r="F11" s="82"/>
      <c r="G11" s="87"/>
      <c r="H11" s="88">
        <f t="shared" si="0"/>
        <v>-48</v>
      </c>
      <c r="I11" s="88">
        <f t="shared" si="1"/>
        <v>-63</v>
      </c>
      <c r="J11" s="69">
        <v>11797</v>
      </c>
      <c r="K11" s="69">
        <v>11494</v>
      </c>
      <c r="L11" s="8"/>
      <c r="M11" s="81"/>
      <c r="N11" s="78"/>
      <c r="O11" s="78"/>
      <c r="P11" s="78"/>
      <c r="Q11" s="78"/>
    </row>
    <row r="12" spans="1:17" ht="18" customHeight="1">
      <c r="A12" s="42" t="s">
        <v>16</v>
      </c>
      <c r="B12" s="82">
        <v>224</v>
      </c>
      <c r="C12" s="87">
        <v>218</v>
      </c>
      <c r="D12" s="82">
        <v>224</v>
      </c>
      <c r="E12" s="87">
        <v>229</v>
      </c>
      <c r="F12" s="82">
        <v>1</v>
      </c>
      <c r="G12" s="87">
        <v>2</v>
      </c>
      <c r="H12" s="88">
        <f t="shared" si="0"/>
        <v>0</v>
      </c>
      <c r="I12" s="88">
        <f t="shared" si="1"/>
        <v>-11</v>
      </c>
      <c r="J12" s="69">
        <v>17297</v>
      </c>
      <c r="K12" s="69">
        <v>17129</v>
      </c>
      <c r="L12" s="8"/>
      <c r="M12" s="81"/>
      <c r="N12" s="78"/>
      <c r="O12" s="78"/>
      <c r="P12" s="78"/>
      <c r="Q12" s="78"/>
    </row>
    <row r="13" spans="1:17" ht="18" customHeight="1">
      <c r="A13" s="42" t="s">
        <v>17</v>
      </c>
      <c r="B13" s="82">
        <v>132</v>
      </c>
      <c r="C13" s="87">
        <v>168</v>
      </c>
      <c r="D13" s="82">
        <v>209</v>
      </c>
      <c r="E13" s="87">
        <v>230</v>
      </c>
      <c r="F13" s="82">
        <v>1</v>
      </c>
      <c r="G13" s="87"/>
      <c r="H13" s="88">
        <f t="shared" si="0"/>
        <v>-77</v>
      </c>
      <c r="I13" s="88">
        <f t="shared" si="1"/>
        <v>-62</v>
      </c>
      <c r="J13" s="69">
        <v>19013</v>
      </c>
      <c r="K13" s="69">
        <v>18716</v>
      </c>
      <c r="L13" s="8"/>
      <c r="M13" s="81"/>
      <c r="N13" s="78"/>
      <c r="O13" s="78"/>
      <c r="P13" s="78"/>
      <c r="Q13" s="78"/>
    </row>
    <row r="14" spans="1:17" ht="18" customHeight="1">
      <c r="A14" s="42" t="s">
        <v>18</v>
      </c>
      <c r="B14" s="82">
        <v>65</v>
      </c>
      <c r="C14" s="87">
        <v>63</v>
      </c>
      <c r="D14" s="82">
        <v>97</v>
      </c>
      <c r="E14" s="87">
        <v>99</v>
      </c>
      <c r="F14" s="82"/>
      <c r="G14" s="87"/>
      <c r="H14" s="88">
        <f t="shared" si="0"/>
        <v>-32</v>
      </c>
      <c r="I14" s="88">
        <f t="shared" si="1"/>
        <v>-36</v>
      </c>
      <c r="J14" s="69">
        <v>7435</v>
      </c>
      <c r="K14" s="69">
        <v>7332</v>
      </c>
      <c r="L14" s="8"/>
      <c r="M14" s="81"/>
      <c r="N14" s="78"/>
      <c r="O14" s="78"/>
      <c r="P14" s="78"/>
      <c r="Q14" s="78"/>
    </row>
    <row r="15" spans="1:17" ht="18" customHeight="1">
      <c r="A15" s="42" t="s">
        <v>19</v>
      </c>
      <c r="B15" s="82">
        <v>205</v>
      </c>
      <c r="C15" s="87">
        <v>195</v>
      </c>
      <c r="D15" s="82">
        <v>241</v>
      </c>
      <c r="E15" s="87">
        <v>243</v>
      </c>
      <c r="F15" s="82">
        <v>5</v>
      </c>
      <c r="G15" s="87">
        <v>1</v>
      </c>
      <c r="H15" s="88">
        <f t="shared" si="0"/>
        <v>-36</v>
      </c>
      <c r="I15" s="88">
        <f t="shared" si="1"/>
        <v>-48</v>
      </c>
      <c r="J15" s="69">
        <v>18379</v>
      </c>
      <c r="K15" s="69">
        <v>18071</v>
      </c>
      <c r="L15" s="8"/>
      <c r="M15" s="81"/>
      <c r="N15" s="78"/>
      <c r="O15" s="78"/>
      <c r="P15" s="78"/>
      <c r="Q15" s="78"/>
    </row>
    <row r="16" spans="1:17" ht="18" customHeight="1">
      <c r="A16" s="42" t="s">
        <v>20</v>
      </c>
      <c r="B16" s="82">
        <v>396</v>
      </c>
      <c r="C16" s="87">
        <v>343</v>
      </c>
      <c r="D16" s="82">
        <v>578</v>
      </c>
      <c r="E16" s="87">
        <v>628</v>
      </c>
      <c r="F16" s="82"/>
      <c r="G16" s="87">
        <v>4</v>
      </c>
      <c r="H16" s="88">
        <f t="shared" si="0"/>
        <v>-182</v>
      </c>
      <c r="I16" s="88">
        <f t="shared" si="1"/>
        <v>-285</v>
      </c>
      <c r="J16" s="69">
        <v>50842</v>
      </c>
      <c r="K16" s="69">
        <v>49744</v>
      </c>
      <c r="L16" s="8"/>
      <c r="M16" s="81"/>
      <c r="N16" s="78"/>
      <c r="O16" s="78"/>
      <c r="P16" s="78"/>
      <c r="Q16" s="78"/>
    </row>
    <row r="17" spans="1:17" ht="18" customHeight="1">
      <c r="A17" s="42" t="s">
        <v>21</v>
      </c>
      <c r="B17" s="82">
        <v>190</v>
      </c>
      <c r="C17" s="87">
        <v>162</v>
      </c>
      <c r="D17" s="82">
        <v>261</v>
      </c>
      <c r="E17" s="87">
        <v>238</v>
      </c>
      <c r="F17" s="82">
        <v>1</v>
      </c>
      <c r="G17" s="87">
        <v>1</v>
      </c>
      <c r="H17" s="88">
        <f t="shared" si="0"/>
        <v>-71</v>
      </c>
      <c r="I17" s="88">
        <f t="shared" si="1"/>
        <v>-76</v>
      </c>
      <c r="J17" s="69">
        <v>17276</v>
      </c>
      <c r="K17" s="69">
        <v>16916</v>
      </c>
      <c r="L17" s="8"/>
      <c r="M17" s="79"/>
      <c r="N17" s="80"/>
      <c r="O17" s="80"/>
      <c r="P17" s="80"/>
      <c r="Q17" s="80"/>
    </row>
    <row r="18" spans="1:17" ht="18" customHeight="1">
      <c r="A18" s="42" t="s">
        <v>22</v>
      </c>
      <c r="B18" s="82">
        <v>344</v>
      </c>
      <c r="C18" s="87">
        <v>295</v>
      </c>
      <c r="D18" s="82">
        <v>448</v>
      </c>
      <c r="E18" s="87">
        <v>480</v>
      </c>
      <c r="F18" s="82"/>
      <c r="G18" s="87"/>
      <c r="H18" s="88">
        <f t="shared" si="0"/>
        <v>-104</v>
      </c>
      <c r="I18" s="88">
        <f t="shared" si="1"/>
        <v>-185</v>
      </c>
      <c r="J18" s="69">
        <v>43507</v>
      </c>
      <c r="K18" s="69">
        <v>42939</v>
      </c>
      <c r="L18" s="8"/>
      <c r="M18" s="81"/>
      <c r="N18" s="78"/>
      <c r="O18" s="78"/>
      <c r="P18" s="78"/>
      <c r="Q18" s="78"/>
    </row>
    <row r="19" spans="1:17" ht="18" customHeight="1">
      <c r="A19" s="42" t="s">
        <v>23</v>
      </c>
      <c r="B19" s="82">
        <v>269</v>
      </c>
      <c r="C19" s="87">
        <v>241</v>
      </c>
      <c r="D19" s="82">
        <v>238</v>
      </c>
      <c r="E19" s="87">
        <v>233</v>
      </c>
      <c r="F19" s="82"/>
      <c r="G19" s="87"/>
      <c r="H19" s="88">
        <f t="shared" si="0"/>
        <v>31</v>
      </c>
      <c r="I19" s="88">
        <f t="shared" si="1"/>
        <v>8</v>
      </c>
      <c r="J19" s="69">
        <v>24262</v>
      </c>
      <c r="K19" s="69">
        <v>24392</v>
      </c>
      <c r="L19" s="8"/>
      <c r="M19" s="79"/>
      <c r="N19" s="80"/>
      <c r="O19" s="80"/>
      <c r="P19" s="80"/>
      <c r="Q19" s="80"/>
    </row>
    <row r="20" spans="1:17" ht="18" customHeight="1">
      <c r="A20" s="42" t="s">
        <v>24</v>
      </c>
      <c r="B20" s="82">
        <v>133</v>
      </c>
      <c r="C20" s="87">
        <v>121</v>
      </c>
      <c r="D20" s="82">
        <v>180</v>
      </c>
      <c r="E20" s="87">
        <v>177</v>
      </c>
      <c r="F20" s="82"/>
      <c r="G20" s="87"/>
      <c r="H20" s="88">
        <f t="shared" si="0"/>
        <v>-47</v>
      </c>
      <c r="I20" s="88">
        <f t="shared" si="1"/>
        <v>-56</v>
      </c>
      <c r="J20" s="69">
        <v>12818</v>
      </c>
      <c r="K20" s="69">
        <v>12541</v>
      </c>
      <c r="L20" s="8"/>
      <c r="M20" s="79"/>
      <c r="N20" s="80"/>
      <c r="O20" s="80"/>
      <c r="P20" s="80"/>
      <c r="Q20" s="80"/>
    </row>
    <row r="21" spans="1:17" ht="18" customHeight="1">
      <c r="A21" s="42" t="s">
        <v>25</v>
      </c>
      <c r="B21" s="82">
        <v>90</v>
      </c>
      <c r="C21" s="87">
        <v>74</v>
      </c>
      <c r="D21" s="82">
        <v>171</v>
      </c>
      <c r="E21" s="87">
        <v>176</v>
      </c>
      <c r="F21" s="82"/>
      <c r="G21" s="87">
        <v>1</v>
      </c>
      <c r="H21" s="88">
        <f t="shared" si="0"/>
        <v>-81</v>
      </c>
      <c r="I21" s="88">
        <f t="shared" si="1"/>
        <v>-102</v>
      </c>
      <c r="J21" s="69">
        <v>11206</v>
      </c>
      <c r="K21" s="69">
        <v>10886</v>
      </c>
      <c r="L21" s="8"/>
      <c r="M21" s="81"/>
      <c r="N21" s="78"/>
      <c r="O21" s="78"/>
      <c r="P21" s="78"/>
      <c r="Q21" s="78"/>
    </row>
    <row r="22" spans="1:17" ht="18" customHeight="1">
      <c r="A22" s="42" t="s">
        <v>26</v>
      </c>
      <c r="B22" s="82">
        <v>137</v>
      </c>
      <c r="C22" s="87">
        <v>104</v>
      </c>
      <c r="D22" s="82">
        <v>227</v>
      </c>
      <c r="E22" s="87">
        <v>175</v>
      </c>
      <c r="F22" s="82">
        <v>1</v>
      </c>
      <c r="G22" s="87"/>
      <c r="H22" s="88">
        <f t="shared" si="0"/>
        <v>-90</v>
      </c>
      <c r="I22" s="88">
        <f t="shared" si="1"/>
        <v>-71</v>
      </c>
      <c r="J22" s="69">
        <v>17584</v>
      </c>
      <c r="K22" s="69">
        <v>17153</v>
      </c>
      <c r="L22" s="8"/>
      <c r="M22" s="81"/>
      <c r="N22" s="78"/>
      <c r="O22" s="78"/>
      <c r="P22" s="78"/>
      <c r="Q22" s="78"/>
    </row>
    <row r="23" spans="1:17" ht="18" customHeight="1">
      <c r="A23" s="42" t="s">
        <v>27</v>
      </c>
      <c r="B23" s="82">
        <v>193</v>
      </c>
      <c r="C23" s="87">
        <v>192</v>
      </c>
      <c r="D23" s="82">
        <v>339</v>
      </c>
      <c r="E23" s="87">
        <v>335</v>
      </c>
      <c r="F23" s="82">
        <v>1</v>
      </c>
      <c r="G23" s="87"/>
      <c r="H23" s="88">
        <f t="shared" si="0"/>
        <v>-146</v>
      </c>
      <c r="I23" s="88">
        <f t="shared" si="1"/>
        <v>-143</v>
      </c>
      <c r="J23" s="69">
        <v>25786</v>
      </c>
      <c r="K23" s="69">
        <v>25377</v>
      </c>
      <c r="L23" s="8"/>
      <c r="M23" s="81"/>
      <c r="N23" s="78"/>
      <c r="O23" s="78"/>
      <c r="P23" s="78"/>
      <c r="Q23" s="78"/>
    </row>
    <row r="24" spans="1:17" ht="18" customHeight="1">
      <c r="A24" s="42" t="s">
        <v>28</v>
      </c>
      <c r="B24" s="82">
        <v>277</v>
      </c>
      <c r="C24" s="87">
        <v>281</v>
      </c>
      <c r="D24" s="82">
        <v>323</v>
      </c>
      <c r="E24" s="87">
        <v>335</v>
      </c>
      <c r="F24" s="82"/>
      <c r="G24" s="87">
        <v>1</v>
      </c>
      <c r="H24" s="88">
        <f t="shared" si="0"/>
        <v>-46</v>
      </c>
      <c r="I24" s="88">
        <f t="shared" si="1"/>
        <v>-54</v>
      </c>
      <c r="J24" s="69">
        <v>24195</v>
      </c>
      <c r="K24" s="69">
        <v>23769</v>
      </c>
      <c r="L24" s="8"/>
      <c r="M24" s="79"/>
      <c r="N24" s="80"/>
      <c r="O24" s="80"/>
      <c r="P24" s="80"/>
      <c r="Q24" s="80"/>
    </row>
    <row r="25" spans="1:17" ht="18" customHeight="1">
      <c r="A25" s="42" t="s">
        <v>29</v>
      </c>
      <c r="B25" s="82">
        <v>110</v>
      </c>
      <c r="C25" s="87">
        <v>104</v>
      </c>
      <c r="D25" s="82">
        <v>173</v>
      </c>
      <c r="E25" s="87">
        <v>176</v>
      </c>
      <c r="F25" s="82"/>
      <c r="G25" s="87"/>
      <c r="H25" s="88">
        <f t="shared" si="0"/>
        <v>-63</v>
      </c>
      <c r="I25" s="88">
        <f t="shared" si="1"/>
        <v>-72</v>
      </c>
      <c r="J25" s="69">
        <v>11326</v>
      </c>
      <c r="K25" s="69">
        <v>11166</v>
      </c>
      <c r="L25" s="8"/>
      <c r="M25" s="79"/>
      <c r="N25" s="80"/>
      <c r="O25" s="80"/>
      <c r="P25" s="80"/>
      <c r="Q25" s="80"/>
    </row>
    <row r="26" spans="1:17" ht="18" customHeight="1">
      <c r="A26" s="42" t="s">
        <v>30</v>
      </c>
      <c r="B26" s="82">
        <v>2260</v>
      </c>
      <c r="C26" s="87">
        <v>2045</v>
      </c>
      <c r="D26" s="82">
        <v>2147</v>
      </c>
      <c r="E26" s="87">
        <v>2122</v>
      </c>
      <c r="F26" s="82">
        <v>13</v>
      </c>
      <c r="G26" s="87">
        <v>11</v>
      </c>
      <c r="H26" s="88">
        <f t="shared" si="0"/>
        <v>113</v>
      </c>
      <c r="I26" s="88">
        <f t="shared" si="1"/>
        <v>-77</v>
      </c>
      <c r="J26" s="69">
        <v>260822</v>
      </c>
      <c r="K26" s="69">
        <v>260345</v>
      </c>
      <c r="L26" s="8"/>
      <c r="M26" s="81"/>
      <c r="N26" s="78"/>
      <c r="O26" s="78"/>
      <c r="P26" s="78"/>
      <c r="Q26" s="78"/>
    </row>
    <row r="27" spans="1:17" ht="18" customHeight="1">
      <c r="A27" s="42" t="s">
        <v>31</v>
      </c>
      <c r="B27" s="82">
        <v>672</v>
      </c>
      <c r="C27" s="87">
        <v>552</v>
      </c>
      <c r="D27" s="82">
        <v>635</v>
      </c>
      <c r="E27" s="87">
        <v>618</v>
      </c>
      <c r="F27" s="82">
        <v>4</v>
      </c>
      <c r="G27" s="87">
        <v>4</v>
      </c>
      <c r="H27" s="88">
        <f t="shared" si="0"/>
        <v>37</v>
      </c>
      <c r="I27" s="88">
        <f t="shared" si="1"/>
        <v>-66</v>
      </c>
      <c r="J27" s="69">
        <v>77314</v>
      </c>
      <c r="K27" s="69">
        <v>74756</v>
      </c>
      <c r="L27" s="8"/>
      <c r="M27" s="81"/>
      <c r="N27" s="78"/>
      <c r="O27" s="78"/>
      <c r="P27" s="78"/>
      <c r="Q27" s="78"/>
    </row>
    <row r="28" spans="1:17" ht="18" customHeight="1">
      <c r="A28" s="42" t="s">
        <v>32</v>
      </c>
      <c r="B28" s="82">
        <v>195</v>
      </c>
      <c r="C28" s="87">
        <v>165</v>
      </c>
      <c r="D28" s="82">
        <v>323</v>
      </c>
      <c r="E28" s="87">
        <v>316</v>
      </c>
      <c r="F28" s="82"/>
      <c r="G28" s="87"/>
      <c r="H28" s="88">
        <f t="shared" si="0"/>
        <v>-128</v>
      </c>
      <c r="I28" s="88">
        <f t="shared" si="1"/>
        <v>-151</v>
      </c>
      <c r="J28" s="69">
        <v>28147</v>
      </c>
      <c r="K28" s="69">
        <v>27569</v>
      </c>
      <c r="L28" s="8"/>
      <c r="M28" s="81"/>
      <c r="N28" s="78"/>
      <c r="O28" s="78"/>
      <c r="P28" s="78"/>
      <c r="Q28" s="78"/>
    </row>
    <row r="29" spans="1:17" ht="18" customHeight="1">
      <c r="A29" s="42" t="s">
        <v>33</v>
      </c>
      <c r="B29" s="82">
        <v>427</v>
      </c>
      <c r="C29" s="87">
        <v>376</v>
      </c>
      <c r="D29" s="82">
        <v>328</v>
      </c>
      <c r="E29" s="87">
        <v>283</v>
      </c>
      <c r="F29" s="82">
        <v>3</v>
      </c>
      <c r="G29" s="87">
        <v>1</v>
      </c>
      <c r="H29" s="88">
        <f t="shared" si="0"/>
        <v>99</v>
      </c>
      <c r="I29" s="88">
        <f t="shared" si="1"/>
        <v>93</v>
      </c>
      <c r="J29" s="69">
        <v>44090</v>
      </c>
      <c r="K29" s="69">
        <v>43691</v>
      </c>
      <c r="L29" s="8"/>
      <c r="M29" s="81"/>
      <c r="N29" s="78"/>
      <c r="O29" s="78"/>
      <c r="P29" s="78"/>
      <c r="Q29" s="78"/>
    </row>
    <row r="30" spans="1:17" ht="18" customHeight="1">
      <c r="A30" s="42" t="s">
        <v>34</v>
      </c>
      <c r="B30" s="82">
        <v>853</v>
      </c>
      <c r="C30" s="87">
        <v>899</v>
      </c>
      <c r="D30" s="82">
        <v>1007</v>
      </c>
      <c r="E30" s="87">
        <v>1100</v>
      </c>
      <c r="F30" s="82">
        <v>3</v>
      </c>
      <c r="G30" s="87">
        <v>8</v>
      </c>
      <c r="H30" s="88">
        <f t="shared" si="0"/>
        <v>-154</v>
      </c>
      <c r="I30" s="88">
        <f t="shared" si="1"/>
        <v>-201</v>
      </c>
      <c r="J30" s="69">
        <v>117777</v>
      </c>
      <c r="K30" s="69">
        <v>116249</v>
      </c>
      <c r="L30" s="8"/>
      <c r="M30" s="81"/>
      <c r="N30" s="78"/>
      <c r="O30" s="78"/>
      <c r="P30" s="78"/>
      <c r="Q30" s="78"/>
    </row>
    <row r="31" spans="1:10" ht="21" customHeight="1">
      <c r="A31" s="39" t="s">
        <v>58</v>
      </c>
      <c r="B31" s="39"/>
      <c r="D31" s="39"/>
      <c r="F31" s="39"/>
      <c r="G31" s="39"/>
      <c r="H31" s="5"/>
      <c r="I31" s="3"/>
      <c r="J31" s="3"/>
    </row>
    <row r="32" spans="1:11" ht="17.25">
      <c r="A32" s="3"/>
      <c r="B32" s="3"/>
      <c r="C32" s="5"/>
      <c r="D32" s="5"/>
      <c r="E32" s="5"/>
      <c r="F32" s="5"/>
      <c r="G32" s="5"/>
      <c r="H32" s="5"/>
      <c r="I32" s="3"/>
      <c r="J32" s="3"/>
      <c r="K32" s="3"/>
    </row>
    <row r="33" spans="1:8" ht="17.25">
      <c r="A33" s="3"/>
      <c r="B33" s="3"/>
      <c r="C33" s="5"/>
      <c r="D33" s="5"/>
      <c r="E33" s="5"/>
      <c r="F33" s="5"/>
      <c r="G33" s="5"/>
      <c r="H33" s="5"/>
    </row>
    <row r="34" spans="1:8" ht="17.25">
      <c r="A34" s="3"/>
      <c r="B34" s="3"/>
      <c r="C34" s="5"/>
      <c r="D34" s="5"/>
      <c r="E34" s="5"/>
      <c r="F34" s="5"/>
      <c r="G34" s="5"/>
      <c r="H34" s="5"/>
    </row>
    <row r="35" spans="1:7" ht="17.25">
      <c r="A35" s="3"/>
      <c r="B35" s="3"/>
      <c r="C35" s="3"/>
      <c r="D35" s="3"/>
      <c r="E35" s="3"/>
      <c r="F35" s="3"/>
      <c r="G35" s="3"/>
    </row>
    <row r="36" spans="1:7" ht="17.25">
      <c r="A36" s="3"/>
      <c r="B36" s="3"/>
      <c r="C36" s="3"/>
      <c r="D36" s="3"/>
      <c r="E36" s="3"/>
      <c r="F36" s="3"/>
      <c r="G36" s="3"/>
    </row>
    <row r="37" spans="1:7" ht="17.25">
      <c r="A37" s="3"/>
      <c r="B37" s="3"/>
      <c r="C37" s="3"/>
      <c r="D37" s="3"/>
      <c r="E37" s="3"/>
      <c r="F37" s="3"/>
      <c r="G37" s="3"/>
    </row>
    <row r="38" spans="1:7" ht="17.25">
      <c r="A38" s="3"/>
      <c r="B38" s="3"/>
      <c r="C38" s="3"/>
      <c r="D38" s="3"/>
      <c r="E38" s="3"/>
      <c r="F38" s="3"/>
      <c r="G38" s="3"/>
    </row>
  </sheetData>
  <sheetProtection/>
  <mergeCells count="8">
    <mergeCell ref="J6:K6"/>
    <mergeCell ref="H5:I6"/>
    <mergeCell ref="A3:G3"/>
    <mergeCell ref="A4:G4"/>
    <mergeCell ref="A5:A7"/>
    <mergeCell ref="B5:C6"/>
    <mergeCell ref="D5:E6"/>
    <mergeCell ref="F5:G6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66" zoomScaleSheetLayoutView="66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3" sqref="K23"/>
    </sheetView>
  </sheetViews>
  <sheetFormatPr defaultColWidth="9.125" defaultRowHeight="12.75" outlineLevelCol="1"/>
  <cols>
    <col min="1" max="1" width="70.125" style="2" customWidth="1"/>
    <col min="2" max="2" width="10.375" style="2" customWidth="1" outlineLevel="1"/>
    <col min="3" max="3" width="10.875" style="2" customWidth="1" outlineLevel="1"/>
    <col min="4" max="4" width="9.50390625" style="2" customWidth="1" outlineLevel="1"/>
    <col min="5" max="5" width="9.875" style="2" customWidth="1" outlineLevel="1"/>
    <col min="6" max="6" width="8.375" style="2" customWidth="1" outlineLevel="1"/>
    <col min="7" max="7" width="9.50390625" style="2" customWidth="1" outlineLevel="1"/>
    <col min="8" max="8" width="12.00390625" style="2" customWidth="1" outlineLevel="1"/>
    <col min="9" max="9" width="8.50390625" style="2" customWidth="1" outlineLevel="1"/>
    <col min="10" max="10" width="7.50390625" style="38" customWidth="1" outlineLevel="1"/>
    <col min="11" max="11" width="9.50390625" style="38" customWidth="1" outlineLevel="1"/>
    <col min="12" max="12" width="10.875" style="38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7.25">
      <c r="A1" s="91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7.25">
      <c r="A2" s="92" t="s">
        <v>141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90" t="s">
        <v>1</v>
      </c>
      <c r="B4" s="99" t="s">
        <v>52</v>
      </c>
      <c r="C4" s="99"/>
      <c r="D4" s="99"/>
      <c r="E4" s="99" t="s">
        <v>53</v>
      </c>
      <c r="F4" s="99"/>
      <c r="G4" s="99"/>
      <c r="H4" s="99" t="s">
        <v>11</v>
      </c>
      <c r="I4" s="99"/>
      <c r="J4" s="99" t="s">
        <v>54</v>
      </c>
      <c r="K4" s="99"/>
      <c r="L4" s="99"/>
    </row>
    <row r="5" spans="1:12" ht="32.25" customHeight="1">
      <c r="A5" s="90"/>
      <c r="B5" s="96" t="s">
        <v>64</v>
      </c>
      <c r="C5" s="96"/>
      <c r="D5" s="96"/>
      <c r="E5" s="96" t="s">
        <v>64</v>
      </c>
      <c r="F5" s="96"/>
      <c r="G5" s="96"/>
      <c r="H5" s="96" t="s">
        <v>135</v>
      </c>
      <c r="I5" s="96"/>
      <c r="J5" s="96" t="s">
        <v>134</v>
      </c>
      <c r="K5" s="96"/>
      <c r="L5" s="96"/>
    </row>
    <row r="6" spans="1:12" ht="18.75" customHeight="1">
      <c r="A6" s="98"/>
      <c r="B6" s="40" t="s">
        <v>65</v>
      </c>
      <c r="C6" s="40" t="s">
        <v>132</v>
      </c>
      <c r="D6" s="40" t="s">
        <v>12</v>
      </c>
      <c r="E6" s="40" t="s">
        <v>65</v>
      </c>
      <c r="F6" s="40" t="s">
        <v>132</v>
      </c>
      <c r="G6" s="40" t="s">
        <v>12</v>
      </c>
      <c r="H6" s="40" t="s">
        <v>65</v>
      </c>
      <c r="I6" s="40" t="s">
        <v>132</v>
      </c>
      <c r="J6" s="40" t="s">
        <v>65</v>
      </c>
      <c r="K6" s="40" t="s">
        <v>132</v>
      </c>
      <c r="L6" s="40" t="s">
        <v>12</v>
      </c>
    </row>
    <row r="7" spans="1:15" ht="18" customHeight="1">
      <c r="A7" s="44" t="s">
        <v>15</v>
      </c>
      <c r="B7" s="43">
        <v>8.636262550944078</v>
      </c>
      <c r="C7" s="43">
        <f>'родив.,умерш. абс.цифры'!C8*1000/'родив.,умерш. абс.цифры'!K8</f>
        <v>8.036278884894037</v>
      </c>
      <c r="D7" s="43">
        <f aca="true" t="shared" si="0" ref="D7:D29">ROUND(C7/B7*100-100,2)</f>
        <v>-6.95</v>
      </c>
      <c r="E7" s="43">
        <v>9.85523378679063</v>
      </c>
      <c r="F7" s="51">
        <f>'родив.,умерш. абс.цифры'!E8*1000/'родив.,умерш. абс.цифры'!K8</f>
        <v>10.033303823616205</v>
      </c>
      <c r="G7" s="43">
        <f aca="true" t="shared" si="1" ref="G7:G29">ROUND(F7/E7*100-100,2)</f>
        <v>1.81</v>
      </c>
      <c r="H7" s="51">
        <f>B7-E7</f>
        <v>-1.218971235846551</v>
      </c>
      <c r="I7" s="51">
        <f>C7-F7</f>
        <v>-1.9970249387221681</v>
      </c>
      <c r="J7" s="83">
        <v>4.3</v>
      </c>
      <c r="K7" s="71">
        <v>4.9</v>
      </c>
      <c r="L7" s="43">
        <f>K7/J7*100-100</f>
        <v>13.95348837209302</v>
      </c>
      <c r="M7" s="28"/>
      <c r="N7" s="2"/>
      <c r="O7" s="14"/>
    </row>
    <row r="8" spans="1:15" ht="18" customHeight="1">
      <c r="A8" s="44" t="s">
        <v>51</v>
      </c>
      <c r="B8" s="43">
        <v>8.25795764751736</v>
      </c>
      <c r="C8" s="43">
        <f>'родив.,умерш. абс.цифры'!C9*1000/'родив.,умерш. абс.цифры'!K9</f>
        <v>7.661855936783529</v>
      </c>
      <c r="D8" s="43">
        <f t="shared" si="0"/>
        <v>-7.22</v>
      </c>
      <c r="E8" s="43">
        <v>8.806052181644619</v>
      </c>
      <c r="F8" s="51">
        <f>'родив.,умерш. абс.цифры'!E9*1000/'родив.,умерш. абс.цифры'!K9</f>
        <v>9.092294876749747</v>
      </c>
      <c r="G8" s="43">
        <f t="shared" si="1"/>
        <v>3.25</v>
      </c>
      <c r="H8" s="51">
        <f aca="true" t="shared" si="2" ref="H8:H29">B8-E8</f>
        <v>-0.5480945341272587</v>
      </c>
      <c r="I8" s="51">
        <f aca="true" t="shared" si="3" ref="I8:I29">C8-F8</f>
        <v>-1.4304389399662183</v>
      </c>
      <c r="J8" s="83" t="s">
        <v>147</v>
      </c>
      <c r="K8" s="71">
        <v>5.2</v>
      </c>
      <c r="L8" s="43" t="e">
        <f aca="true" t="shared" si="4" ref="L8:L29">K8/J8*100-100</f>
        <v>#VALUE!</v>
      </c>
      <c r="M8" s="29"/>
      <c r="N8" s="2"/>
      <c r="O8" s="14"/>
    </row>
    <row r="9" spans="1:15" ht="18" customHeight="1">
      <c r="A9" s="44" t="s">
        <v>57</v>
      </c>
      <c r="B9" s="43">
        <v>9.986308217242954</v>
      </c>
      <c r="C9" s="43">
        <f>'родив.,умерш. абс.цифры'!C10*1000/'родив.,умерш. абс.цифры'!K10</f>
        <v>9.381361182405522</v>
      </c>
      <c r="D9" s="43">
        <f t="shared" si="0"/>
        <v>-6.06</v>
      </c>
      <c r="E9" s="43">
        <v>13.599417555908113</v>
      </c>
      <c r="F9" s="51">
        <f>'родив.,умерш. абс.цифры'!E10*1000/'родив.,умерш. абс.цифры'!K10</f>
        <v>13.413797681210726</v>
      </c>
      <c r="G9" s="43">
        <f t="shared" si="1"/>
        <v>-1.36</v>
      </c>
      <c r="H9" s="51">
        <f t="shared" si="2"/>
        <v>-3.6131093386651596</v>
      </c>
      <c r="I9" s="51">
        <f t="shared" si="3"/>
        <v>-4.032436498805204</v>
      </c>
      <c r="J9" s="83" t="s">
        <v>147</v>
      </c>
      <c r="K9" s="71">
        <v>4</v>
      </c>
      <c r="L9" s="43" t="e">
        <f t="shared" si="4"/>
        <v>#VALUE!</v>
      </c>
      <c r="M9" s="29"/>
      <c r="N9" s="2"/>
      <c r="O9" s="14"/>
    </row>
    <row r="10" spans="1:15" ht="18" customHeight="1">
      <c r="A10" s="42" t="s">
        <v>60</v>
      </c>
      <c r="B10" s="43">
        <v>7.629058235144528</v>
      </c>
      <c r="C10" s="85">
        <f>'родив.,умерш. абс.цифры'!C11*1000/'родив.,умерш. абс.цифры'!K11</f>
        <v>6.43814163911606</v>
      </c>
      <c r="D10" s="43">
        <f t="shared" si="0"/>
        <v>-15.61</v>
      </c>
      <c r="E10" s="43">
        <v>11.697889293888277</v>
      </c>
      <c r="F10" s="51">
        <f>'родив.,умерш. абс.цифры'!E11*1000/'родив.,умерш. абс.цифры'!K11</f>
        <v>11.919262223768923</v>
      </c>
      <c r="G10" s="43">
        <f t="shared" si="1"/>
        <v>1.89</v>
      </c>
      <c r="H10" s="51">
        <f t="shared" si="2"/>
        <v>-4.068831058743749</v>
      </c>
      <c r="I10" s="51">
        <f t="shared" si="3"/>
        <v>-5.481120584652863</v>
      </c>
      <c r="J10" s="83" t="s">
        <v>147</v>
      </c>
      <c r="K10" s="67"/>
      <c r="L10" s="43" t="e">
        <f t="shared" si="4"/>
        <v>#VALUE!</v>
      </c>
      <c r="M10" s="29"/>
      <c r="N10" s="2"/>
      <c r="O10" s="14"/>
    </row>
    <row r="11" spans="1:15" ht="18" customHeight="1">
      <c r="A11" s="44" t="s">
        <v>16</v>
      </c>
      <c r="B11" s="43">
        <v>12.950222581950626</v>
      </c>
      <c r="C11" s="43">
        <f>'родив.,умерш. абс.цифры'!C12*1000/'родив.,умерш. абс.цифры'!K12</f>
        <v>12.726954288049507</v>
      </c>
      <c r="D11" s="43">
        <f t="shared" si="0"/>
        <v>-1.72</v>
      </c>
      <c r="E11" s="43">
        <v>12.950222581950626</v>
      </c>
      <c r="F11" s="51">
        <f>'родив.,умерш. абс.цифры'!E12*1000/'родив.,умерш. абс.цифры'!K12</f>
        <v>13.369140054877693</v>
      </c>
      <c r="G11" s="43">
        <f t="shared" si="1"/>
        <v>3.23</v>
      </c>
      <c r="H11" s="51">
        <f t="shared" si="2"/>
        <v>0</v>
      </c>
      <c r="I11" s="51">
        <f t="shared" si="3"/>
        <v>-0.6421857668281863</v>
      </c>
      <c r="J11" s="83" t="s">
        <v>147</v>
      </c>
      <c r="K11" s="71">
        <v>8.9</v>
      </c>
      <c r="L11" s="43" t="e">
        <f t="shared" si="4"/>
        <v>#VALUE!</v>
      </c>
      <c r="M11" s="30"/>
      <c r="N11" s="2"/>
      <c r="O11" s="14"/>
    </row>
    <row r="12" spans="1:15" ht="18" customHeight="1">
      <c r="A12" s="44" t="s">
        <v>17</v>
      </c>
      <c r="B12" s="43">
        <v>6.94261820859412</v>
      </c>
      <c r="C12" s="43">
        <f>'родив.,умерш. абс.цифры'!C13*1000/'родив.,умерш. абс.цифры'!K13</f>
        <v>8.976276982261167</v>
      </c>
      <c r="D12" s="43">
        <f t="shared" si="0"/>
        <v>29.29</v>
      </c>
      <c r="E12" s="43">
        <v>10.992478830274022</v>
      </c>
      <c r="F12" s="51">
        <f>'родив.,умерш. абс.цифры'!E13*1000/'родив.,умерш. абс.цифры'!K13</f>
        <v>12.288950630476597</v>
      </c>
      <c r="G12" s="43">
        <f t="shared" si="1"/>
        <v>11.79</v>
      </c>
      <c r="H12" s="51">
        <f t="shared" si="2"/>
        <v>-4.049860621679902</v>
      </c>
      <c r="I12" s="51">
        <f t="shared" si="3"/>
        <v>-3.31267364821543</v>
      </c>
      <c r="J12" s="83" t="s">
        <v>147</v>
      </c>
      <c r="K12" s="52"/>
      <c r="L12" s="43" t="e">
        <f t="shared" si="4"/>
        <v>#VALUE!</v>
      </c>
      <c r="M12" s="30"/>
      <c r="N12" s="2"/>
      <c r="O12" s="14"/>
    </row>
    <row r="13" spans="1:15" ht="18" customHeight="1">
      <c r="A13" s="44" t="s">
        <v>18</v>
      </c>
      <c r="B13" s="43">
        <v>8.742434431741762</v>
      </c>
      <c r="C13" s="43">
        <f>'родив.,умерш. абс.цифры'!C14*1000/'родив.,умерш. абс.цифры'!K14</f>
        <v>8.592471358428805</v>
      </c>
      <c r="D13" s="43">
        <f t="shared" si="0"/>
        <v>-1.72</v>
      </c>
      <c r="E13" s="43">
        <v>13.04640215198386</v>
      </c>
      <c r="F13" s="51">
        <f>'родив.,умерш. абс.цифры'!E14*1000/'родив.,умерш. абс.цифры'!K14</f>
        <v>13.502454991816695</v>
      </c>
      <c r="G13" s="43">
        <f t="shared" si="1"/>
        <v>3.5</v>
      </c>
      <c r="H13" s="51">
        <f t="shared" si="2"/>
        <v>-4.303967720242099</v>
      </c>
      <c r="I13" s="51">
        <f t="shared" si="3"/>
        <v>-4.90998363338789</v>
      </c>
      <c r="J13" s="83" t="s">
        <v>147</v>
      </c>
      <c r="K13" s="52"/>
      <c r="L13" s="43" t="e">
        <f t="shared" si="4"/>
        <v>#VALUE!</v>
      </c>
      <c r="M13" s="30"/>
      <c r="N13" s="2"/>
      <c r="O13" s="14"/>
    </row>
    <row r="14" spans="1:15" ht="18" customHeight="1">
      <c r="A14" s="44" t="s">
        <v>19</v>
      </c>
      <c r="B14" s="43">
        <v>11.15403449589205</v>
      </c>
      <c r="C14" s="43">
        <f>'родив.,умерш. абс.цифры'!C15*1000/'родив.,умерш. абс.цифры'!K15</f>
        <v>10.790769741574898</v>
      </c>
      <c r="D14" s="43">
        <f t="shared" si="0"/>
        <v>-3.26</v>
      </c>
      <c r="E14" s="43">
        <v>13.112791773219435</v>
      </c>
      <c r="F14" s="51">
        <f>'родив.,умерш. абс.цифры'!E15*1000/'родив.,умерш. абс.цифры'!K15</f>
        <v>13.446959216424105</v>
      </c>
      <c r="G14" s="43">
        <f t="shared" si="1"/>
        <v>2.55</v>
      </c>
      <c r="H14" s="51">
        <f t="shared" si="2"/>
        <v>-1.9587572773273845</v>
      </c>
      <c r="I14" s="51">
        <f t="shared" si="3"/>
        <v>-2.6561894748492065</v>
      </c>
      <c r="J14" s="83" t="s">
        <v>147</v>
      </c>
      <c r="K14" s="52">
        <v>5.5</v>
      </c>
      <c r="L14" s="43" t="e">
        <f t="shared" si="4"/>
        <v>#VALUE!</v>
      </c>
      <c r="M14" s="30"/>
      <c r="N14" s="2"/>
      <c r="O14" s="14"/>
    </row>
    <row r="15" spans="1:15" ht="18" customHeight="1">
      <c r="A15" s="44" t="s">
        <v>20</v>
      </c>
      <c r="B15" s="43">
        <v>7.788836001730853</v>
      </c>
      <c r="C15" s="43">
        <f>'родив.,умерш. абс.цифры'!C16*1000/'родив.,умерш. абс.цифры'!K16</f>
        <v>6.895303956256031</v>
      </c>
      <c r="D15" s="43">
        <f t="shared" si="0"/>
        <v>-11.47</v>
      </c>
      <c r="E15" s="43">
        <v>11.368553558081901</v>
      </c>
      <c r="F15" s="51">
        <f>'родив.,умерш. абс.цифры'!E16*1000/'родив.,умерш. абс.цифры'!K16</f>
        <v>12.624638147314249</v>
      </c>
      <c r="G15" s="43">
        <f t="shared" si="1"/>
        <v>11.05</v>
      </c>
      <c r="H15" s="51">
        <f t="shared" si="2"/>
        <v>-3.5797175563510484</v>
      </c>
      <c r="I15" s="51">
        <f t="shared" si="3"/>
        <v>-5.729334191058218</v>
      </c>
      <c r="J15" s="83" t="s">
        <v>147</v>
      </c>
      <c r="K15" s="71">
        <v>11.7</v>
      </c>
      <c r="L15" s="43" t="e">
        <f t="shared" si="4"/>
        <v>#VALUE!</v>
      </c>
      <c r="M15" s="30"/>
      <c r="N15" s="2"/>
      <c r="O15" s="14"/>
    </row>
    <row r="16" spans="1:15" ht="18" customHeight="1">
      <c r="A16" s="44" t="s">
        <v>21</v>
      </c>
      <c r="B16" s="43">
        <v>10.997916184301921</v>
      </c>
      <c r="C16" s="43">
        <f>'родив.,умерш. абс.цифры'!C17*1000/'родив.,умерш. абс.цифры'!K17</f>
        <v>9.576732087964057</v>
      </c>
      <c r="D16" s="43">
        <f t="shared" si="0"/>
        <v>-12.92</v>
      </c>
      <c r="E16" s="43">
        <v>15.107663811067377</v>
      </c>
      <c r="F16" s="51">
        <f>'родив.,умерш. абс.цифры'!E17*1000/'родив.,умерш. абс.цифры'!K17</f>
        <v>14.069519981082998</v>
      </c>
      <c r="G16" s="43">
        <f t="shared" si="1"/>
        <v>-6.87</v>
      </c>
      <c r="H16" s="51">
        <f t="shared" si="2"/>
        <v>-4.109747626765456</v>
      </c>
      <c r="I16" s="51">
        <f t="shared" si="3"/>
        <v>-4.4927878931189404</v>
      </c>
      <c r="J16" s="83" t="s">
        <v>147</v>
      </c>
      <c r="K16" s="71">
        <v>5.6</v>
      </c>
      <c r="L16" s="43" t="e">
        <f t="shared" si="4"/>
        <v>#VALUE!</v>
      </c>
      <c r="M16" s="30"/>
      <c r="N16" s="2"/>
      <c r="O16" s="14"/>
    </row>
    <row r="17" spans="1:15" ht="18" customHeight="1">
      <c r="A17" s="44" t="s">
        <v>22</v>
      </c>
      <c r="B17" s="43">
        <v>7.906773622635438</v>
      </c>
      <c r="C17" s="43">
        <f>'родив.,умерш. абс.цифры'!C18*1000/'родив.,умерш. абс.цифры'!K18</f>
        <v>6.870211229884254</v>
      </c>
      <c r="D17" s="43">
        <f t="shared" si="0"/>
        <v>-13.11</v>
      </c>
      <c r="E17" s="43">
        <v>10.297193555060105</v>
      </c>
      <c r="F17" s="51">
        <f>'родив.,умерш. абс.цифры'!E18*1000/'родив.,умерш. абс.цифры'!K18</f>
        <v>11.178648780828617</v>
      </c>
      <c r="G17" s="43">
        <f t="shared" si="1"/>
        <v>8.56</v>
      </c>
      <c r="H17" s="51">
        <f t="shared" si="2"/>
        <v>-2.390419932424667</v>
      </c>
      <c r="I17" s="51">
        <f t="shared" si="3"/>
        <v>-4.308437550944363</v>
      </c>
      <c r="J17" s="83" t="s">
        <v>147</v>
      </c>
      <c r="K17" s="52"/>
      <c r="L17" s="43" t="e">
        <f t="shared" si="4"/>
        <v>#VALUE!</v>
      </c>
      <c r="M17" s="30"/>
      <c r="N17" s="2"/>
      <c r="O17" s="14"/>
    </row>
    <row r="18" spans="1:15" ht="18" customHeight="1">
      <c r="A18" s="44" t="s">
        <v>23</v>
      </c>
      <c r="B18" s="43">
        <v>11.08729700766631</v>
      </c>
      <c r="C18" s="43">
        <f>'родив.,умерш. абс.цифры'!C19*1000/'родив.,умерш. абс.цифры'!K19</f>
        <v>9.880288619219415</v>
      </c>
      <c r="D18" s="43">
        <f t="shared" si="0"/>
        <v>-10.89</v>
      </c>
      <c r="E18" s="43">
        <v>9.809578765147144</v>
      </c>
      <c r="F18" s="51">
        <f>'родив.,умерш. абс.цифры'!E19*1000/'родив.,умерш. абс.цифры'!K19</f>
        <v>9.552312233519187</v>
      </c>
      <c r="G18" s="43">
        <f t="shared" si="1"/>
        <v>-2.62</v>
      </c>
      <c r="H18" s="51">
        <f t="shared" si="2"/>
        <v>1.2777182425191658</v>
      </c>
      <c r="I18" s="51">
        <f t="shared" si="3"/>
        <v>0.3279763857002287</v>
      </c>
      <c r="J18" s="83" t="s">
        <v>147</v>
      </c>
      <c r="K18" s="52"/>
      <c r="L18" s="43" t="e">
        <f t="shared" si="4"/>
        <v>#VALUE!</v>
      </c>
      <c r="M18" s="30"/>
      <c r="N18" s="2"/>
      <c r="O18" s="14"/>
    </row>
    <row r="19" spans="1:15" ht="18" customHeight="1">
      <c r="A19" s="44" t="s">
        <v>24</v>
      </c>
      <c r="B19" s="43">
        <v>10.37603370260571</v>
      </c>
      <c r="C19" s="43">
        <f>'родив.,умерш. абс.цифры'!C20*1000/'родив.,умерш. абс.цифры'!K20</f>
        <v>9.648353400845227</v>
      </c>
      <c r="D19" s="43">
        <f t="shared" si="0"/>
        <v>-7.01</v>
      </c>
      <c r="E19" s="43">
        <v>14.042752379466375</v>
      </c>
      <c r="F19" s="51">
        <f>'родив.,умерш. абс.цифры'!E20*1000/'родив.,умерш. абс.цифры'!K20</f>
        <v>14.11370704090583</v>
      </c>
      <c r="G19" s="43">
        <f t="shared" si="1"/>
        <v>0.51</v>
      </c>
      <c r="H19" s="51">
        <f t="shared" si="2"/>
        <v>-3.6667186768606648</v>
      </c>
      <c r="I19" s="51">
        <f t="shared" si="3"/>
        <v>-4.465353640060602</v>
      </c>
      <c r="J19" s="83" t="s">
        <v>147</v>
      </c>
      <c r="K19" s="52"/>
      <c r="L19" s="43" t="e">
        <f>K19/J19*100-100</f>
        <v>#VALUE!</v>
      </c>
      <c r="M19" s="30"/>
      <c r="N19" s="2"/>
      <c r="O19" s="14"/>
    </row>
    <row r="20" spans="1:15" ht="18" customHeight="1">
      <c r="A20" s="44" t="s">
        <v>25</v>
      </c>
      <c r="B20" s="43">
        <v>8.031411743708727</v>
      </c>
      <c r="C20" s="43">
        <f>'родив.,умерш. абс.цифры'!C21*1000/'родив.,умерш. абс.цифры'!K21</f>
        <v>6.797721844571009</v>
      </c>
      <c r="D20" s="43">
        <f t="shared" si="0"/>
        <v>-15.36</v>
      </c>
      <c r="E20" s="43">
        <v>15.259682313046582</v>
      </c>
      <c r="F20" s="51">
        <f>'родив.,умерш. абс.цифры'!E21*1000/'родив.,умерш. абс.цифры'!K21</f>
        <v>16.167554657358075</v>
      </c>
      <c r="G20" s="43">
        <f t="shared" si="1"/>
        <v>5.95</v>
      </c>
      <c r="H20" s="51">
        <f t="shared" si="2"/>
        <v>-7.228270569337855</v>
      </c>
      <c r="I20" s="51">
        <f t="shared" si="3"/>
        <v>-9.369832812787067</v>
      </c>
      <c r="J20" s="83" t="s">
        <v>147</v>
      </c>
      <c r="K20" s="52">
        <v>11.7</v>
      </c>
      <c r="L20" s="43" t="e">
        <f t="shared" si="4"/>
        <v>#VALUE!</v>
      </c>
      <c r="M20" s="30"/>
      <c r="N20" s="2"/>
      <c r="O20" s="14"/>
    </row>
    <row r="21" spans="1:15" ht="18" customHeight="1">
      <c r="A21" s="44" t="s">
        <v>26</v>
      </c>
      <c r="B21" s="43">
        <v>7.7911737943585075</v>
      </c>
      <c r="C21" s="43">
        <f>'родив.,умерш. абс.цифры'!C22*1000/'родив.,умерш. абс.цифры'!K22</f>
        <v>6.06307934472104</v>
      </c>
      <c r="D21" s="43">
        <f t="shared" si="0"/>
        <v>-22.18</v>
      </c>
      <c r="E21" s="43">
        <v>12.909463148316652</v>
      </c>
      <c r="F21" s="51">
        <f>'родив.,умерш. абс.цифры'!E22*1000/'родив.,умерш. абс.цифры'!K22</f>
        <v>10.202296974290212</v>
      </c>
      <c r="G21" s="43">
        <f t="shared" si="1"/>
        <v>-20.97</v>
      </c>
      <c r="H21" s="51">
        <f t="shared" si="2"/>
        <v>-5.118289353958144</v>
      </c>
      <c r="I21" s="51">
        <f t="shared" si="3"/>
        <v>-4.139217629569171</v>
      </c>
      <c r="J21" s="83" t="s">
        <v>147</v>
      </c>
      <c r="K21" s="52"/>
      <c r="L21" s="43" t="e">
        <f t="shared" si="4"/>
        <v>#VALUE!</v>
      </c>
      <c r="M21" s="30"/>
      <c r="N21" s="2"/>
      <c r="O21" s="14"/>
    </row>
    <row r="22" spans="1:15" ht="18" customHeight="1">
      <c r="A22" s="44" t="s">
        <v>27</v>
      </c>
      <c r="B22" s="43">
        <v>7.4846816101760645</v>
      </c>
      <c r="C22" s="43">
        <f>'родив.,умерш. абс.цифры'!C23*1000/'родив.,умерш. абс.цифры'!K23</f>
        <v>7.5659061354770065</v>
      </c>
      <c r="D22" s="43">
        <f t="shared" si="0"/>
        <v>1.09</v>
      </c>
      <c r="E22" s="43">
        <v>13.146668734972465</v>
      </c>
      <c r="F22" s="51">
        <f>'родив.,умерш. абс.цифры'!E23*1000/'родив.,умерш. абс.цифры'!K23</f>
        <v>13.200929975962486</v>
      </c>
      <c r="G22" s="43">
        <f t="shared" si="1"/>
        <v>0.41</v>
      </c>
      <c r="H22" s="51">
        <f t="shared" si="2"/>
        <v>-5.661987124796401</v>
      </c>
      <c r="I22" s="51">
        <f t="shared" si="3"/>
        <v>-5.63502384048548</v>
      </c>
      <c r="J22" s="83" t="s">
        <v>147</v>
      </c>
      <c r="K22" s="52"/>
      <c r="L22" s="43" t="e">
        <f t="shared" si="4"/>
        <v>#VALUE!</v>
      </c>
      <c r="M22" s="30"/>
      <c r="N22" s="2"/>
      <c r="O22" s="14"/>
    </row>
    <row r="23" spans="1:15" ht="18" customHeight="1">
      <c r="A23" s="44" t="s">
        <v>28</v>
      </c>
      <c r="B23" s="43">
        <v>11.44864641454846</v>
      </c>
      <c r="C23" s="43">
        <f>'родив.,умерш. абс.цифры'!C24*1000/'родив.,умерш. абс.цифры'!K24</f>
        <v>11.822121250368127</v>
      </c>
      <c r="D23" s="43">
        <f t="shared" si="0"/>
        <v>3.26</v>
      </c>
      <c r="E23" s="43">
        <v>13.349865674726184</v>
      </c>
      <c r="F23" s="51">
        <f>'родив.,умерш. абс.цифры'!E24*1000/'родив.,умерш. абс.цифры'!K24</f>
        <v>14.09398796752072</v>
      </c>
      <c r="G23" s="43">
        <f t="shared" si="1"/>
        <v>5.57</v>
      </c>
      <c r="H23" s="51">
        <f t="shared" si="2"/>
        <v>-1.901219260177724</v>
      </c>
      <c r="I23" s="51">
        <f t="shared" si="3"/>
        <v>-2.2718667171525926</v>
      </c>
      <c r="J23" s="83" t="s">
        <v>147</v>
      </c>
      <c r="K23" s="71">
        <v>3.6</v>
      </c>
      <c r="L23" s="43" t="e">
        <f t="shared" si="4"/>
        <v>#VALUE!</v>
      </c>
      <c r="M23" s="30"/>
      <c r="N23" s="2"/>
      <c r="O23" s="14"/>
    </row>
    <row r="24" spans="1:15" ht="18" customHeight="1">
      <c r="A24" s="44" t="s">
        <v>29</v>
      </c>
      <c r="B24" s="43">
        <v>9.712166696097475</v>
      </c>
      <c r="C24" s="43">
        <f>'родив.,умерш. абс.цифры'!C25*1000/'родив.,умерш. абс.цифры'!K25</f>
        <v>9.313988894859394</v>
      </c>
      <c r="D24" s="43">
        <f t="shared" si="0"/>
        <v>-4.1</v>
      </c>
      <c r="E24" s="43">
        <v>15.274589440226029</v>
      </c>
      <c r="F24" s="51">
        <f>'родив.,умерш. абс.цифры'!E25*1000/'родив.,умерш. абс.цифры'!K25</f>
        <v>15.762135052838975</v>
      </c>
      <c r="G24" s="43">
        <f t="shared" si="1"/>
        <v>3.19</v>
      </c>
      <c r="H24" s="51">
        <f t="shared" si="2"/>
        <v>-5.562422744128554</v>
      </c>
      <c r="I24" s="51">
        <f t="shared" si="3"/>
        <v>-6.448146157979581</v>
      </c>
      <c r="J24" s="83" t="s">
        <v>147</v>
      </c>
      <c r="K24" s="71"/>
      <c r="L24" s="43" t="e">
        <f t="shared" si="4"/>
        <v>#VALUE!</v>
      </c>
      <c r="M24" s="30"/>
      <c r="N24" s="2"/>
      <c r="O24" s="14"/>
    </row>
    <row r="25" spans="1:15" ht="18" customHeight="1">
      <c r="A25" s="44" t="s">
        <v>30</v>
      </c>
      <c r="B25" s="43">
        <v>8.664913235846669</v>
      </c>
      <c r="C25" s="43">
        <f>'родив.,умерш. абс.цифры'!C26*1000/'родив.,умерш. абс.цифры'!K26</f>
        <v>7.854961685455837</v>
      </c>
      <c r="D25" s="43">
        <f t="shared" si="0"/>
        <v>-9.35</v>
      </c>
      <c r="E25" s="43">
        <v>8.231667574054336</v>
      </c>
      <c r="F25" s="51">
        <f>'родив.,умерш. абс.цифры'!E26*1000/'родив.,умерш. абс.цифры'!K26</f>
        <v>8.150723078991339</v>
      </c>
      <c r="G25" s="43">
        <f t="shared" si="1"/>
        <v>-0.98</v>
      </c>
      <c r="H25" s="51">
        <f t="shared" si="2"/>
        <v>0.43324566179233237</v>
      </c>
      <c r="I25" s="51">
        <f t="shared" si="3"/>
        <v>-0.2957613935355017</v>
      </c>
      <c r="J25" s="83" t="s">
        <v>147</v>
      </c>
      <c r="K25" s="71">
        <v>5.1</v>
      </c>
      <c r="L25" s="43" t="e">
        <f t="shared" si="4"/>
        <v>#VALUE!</v>
      </c>
      <c r="M25" s="30"/>
      <c r="N25" s="2"/>
      <c r="O25" s="14"/>
    </row>
    <row r="26" spans="1:15" ht="18" customHeight="1">
      <c r="A26" s="44" t="s">
        <v>31</v>
      </c>
      <c r="B26" s="43">
        <v>8.691828129446154</v>
      </c>
      <c r="C26" s="43">
        <f>'родив.,умерш. абс.цифры'!C27*1000/'родив.,умерш. абс.цифры'!K27</f>
        <v>7.384022687142169</v>
      </c>
      <c r="D26" s="43">
        <f t="shared" si="0"/>
        <v>-15.05</v>
      </c>
      <c r="E26" s="43">
        <v>8.213260211604625</v>
      </c>
      <c r="F26" s="51">
        <f>'родив.,умерш. абс.цифры'!E27*1000/'родив.,умерш. абс.цифры'!K27</f>
        <v>8.266894964952646</v>
      </c>
      <c r="G26" s="43">
        <f t="shared" si="1"/>
        <v>0.65</v>
      </c>
      <c r="H26" s="51">
        <f t="shared" si="2"/>
        <v>0.47856791784152897</v>
      </c>
      <c r="I26" s="51">
        <f t="shared" si="3"/>
        <v>-0.8828722778104776</v>
      </c>
      <c r="J26" s="83" t="s">
        <v>147</v>
      </c>
      <c r="K26" s="71">
        <v>6.5</v>
      </c>
      <c r="L26" s="43" t="e">
        <f t="shared" si="4"/>
        <v>#VALUE!</v>
      </c>
      <c r="M26" s="30"/>
      <c r="N26" s="2"/>
      <c r="O26" s="14"/>
    </row>
    <row r="27" spans="1:15" ht="18" customHeight="1">
      <c r="A27" s="44" t="s">
        <v>32</v>
      </c>
      <c r="B27" s="43">
        <v>6.927914164919885</v>
      </c>
      <c r="C27" s="43">
        <f>'родив.,умерш. абс.цифры'!C28*1000/'родив.,умерш. абс.цифры'!K28</f>
        <v>5.984983133229352</v>
      </c>
      <c r="D27" s="43">
        <f t="shared" si="0"/>
        <v>-13.61</v>
      </c>
      <c r="E27" s="43">
        <v>11.475468078303194</v>
      </c>
      <c r="F27" s="51">
        <f>'родив.,умерш. абс.цифры'!E28*1000/'родив.,умерш. абс.цифры'!K28</f>
        <v>11.462149515760455</v>
      </c>
      <c r="G27" s="43">
        <f t="shared" si="1"/>
        <v>-0.12</v>
      </c>
      <c r="H27" s="51">
        <f t="shared" si="2"/>
        <v>-4.547553913383309</v>
      </c>
      <c r="I27" s="51">
        <f t="shared" si="3"/>
        <v>-5.477166382531103</v>
      </c>
      <c r="J27" s="83" t="s">
        <v>147</v>
      </c>
      <c r="K27" s="52"/>
      <c r="L27" s="43" t="e">
        <f t="shared" si="4"/>
        <v>#VALUE!</v>
      </c>
      <c r="M27" s="30"/>
      <c r="N27" s="2"/>
      <c r="O27" s="14"/>
    </row>
    <row r="28" spans="1:15" ht="18" customHeight="1">
      <c r="A28" s="44" t="s">
        <v>33</v>
      </c>
      <c r="B28" s="43">
        <v>9.684735767747789</v>
      </c>
      <c r="C28" s="43">
        <f>'родив.,умерш. абс.цифры'!C29*1000/'родив.,умерш. абс.цифры'!K29</f>
        <v>8.605891373509419</v>
      </c>
      <c r="D28" s="43">
        <f t="shared" si="0"/>
        <v>-11.14</v>
      </c>
      <c r="E28" s="43">
        <v>7.439328645951463</v>
      </c>
      <c r="F28" s="51">
        <f>'родив.,умерш. абс.цифры'!E29*1000/'родив.,умерш. абс.цифры'!K29</f>
        <v>6.4773065391041635</v>
      </c>
      <c r="G28" s="43">
        <f t="shared" si="1"/>
        <v>-12.93</v>
      </c>
      <c r="H28" s="51">
        <f t="shared" si="2"/>
        <v>2.245407121796326</v>
      </c>
      <c r="I28" s="51">
        <f t="shared" si="3"/>
        <v>2.128584834405255</v>
      </c>
      <c r="J28" s="83" t="s">
        <v>147</v>
      </c>
      <c r="K28" s="71">
        <v>2.5</v>
      </c>
      <c r="L28" s="43" t="e">
        <f t="shared" si="4"/>
        <v>#VALUE!</v>
      </c>
      <c r="M28" s="30"/>
      <c r="N28" s="2"/>
      <c r="O28" s="14"/>
    </row>
    <row r="29" spans="1:15" ht="18">
      <c r="A29" s="44" t="s">
        <v>34</v>
      </c>
      <c r="B29" s="43">
        <v>7.242500658023213</v>
      </c>
      <c r="C29" s="43">
        <f>'родив.,умерш. абс.цифры'!C30*1000/'родив.,умерш. абс.цифры'!K30</f>
        <v>7.733399857203072</v>
      </c>
      <c r="D29" s="43">
        <f t="shared" si="0"/>
        <v>6.78</v>
      </c>
      <c r="E29" s="43">
        <v>8.550056462637018</v>
      </c>
      <c r="F29" s="51">
        <f>'родив.,умерш. абс.цифры'!E30*1000/'родив.,умерш. абс.цифры'!K30</f>
        <v>9.462446988791301</v>
      </c>
      <c r="G29" s="43">
        <f t="shared" si="1"/>
        <v>10.67</v>
      </c>
      <c r="H29" s="51">
        <f t="shared" si="2"/>
        <v>-1.3075558046138047</v>
      </c>
      <c r="I29" s="51">
        <f t="shared" si="3"/>
        <v>-1.7290471315882288</v>
      </c>
      <c r="J29" s="83" t="s">
        <v>147</v>
      </c>
      <c r="K29" s="71">
        <v>9.1</v>
      </c>
      <c r="L29" s="43" t="e">
        <f t="shared" si="4"/>
        <v>#VALUE!</v>
      </c>
      <c r="M29" s="30"/>
      <c r="N29" s="2"/>
      <c r="O29" s="14"/>
    </row>
    <row r="30" spans="1:13" ht="12.75" customHeight="1">
      <c r="A30" s="31"/>
      <c r="B30" s="84"/>
      <c r="C30" s="18"/>
      <c r="D30" s="18"/>
      <c r="E30" s="86"/>
      <c r="F30" s="3"/>
      <c r="G30" s="3"/>
      <c r="J30" s="37"/>
      <c r="K30" s="64"/>
      <c r="L30" s="37"/>
      <c r="M30" s="30"/>
    </row>
    <row r="31" spans="1:12" ht="4.5" customHeight="1" hidden="1">
      <c r="A31" s="31"/>
      <c r="B31" s="3"/>
      <c r="C31" s="3"/>
      <c r="D31" s="3"/>
      <c r="E31" s="3"/>
      <c r="F31" s="3"/>
      <c r="G31" s="3"/>
      <c r="J31" s="37"/>
      <c r="K31" s="36"/>
      <c r="L31" s="37"/>
    </row>
    <row r="32" spans="1:12" ht="17.25">
      <c r="A32" s="97" t="s">
        <v>133</v>
      </c>
      <c r="B32" s="97"/>
      <c r="C32" s="97"/>
      <c r="D32" s="97"/>
      <c r="E32" s="97"/>
      <c r="F32" s="97"/>
      <c r="G32" s="97"/>
      <c r="J32" s="37"/>
      <c r="K32" s="36"/>
      <c r="L32" s="37"/>
    </row>
    <row r="33" spans="1:12" ht="13.5" customHeight="1">
      <c r="A33" s="31" t="s">
        <v>56</v>
      </c>
      <c r="B33" s="31"/>
      <c r="C33" s="31"/>
      <c r="D33" s="31"/>
      <c r="E33" s="31"/>
      <c r="F33" s="31"/>
      <c r="G33" s="31"/>
      <c r="J33" s="37"/>
      <c r="K33" s="37"/>
      <c r="L33" s="37"/>
    </row>
    <row r="34" spans="1:12" ht="17.25">
      <c r="A34" s="3"/>
      <c r="B34" s="3"/>
      <c r="C34" s="3"/>
      <c r="D34" s="3"/>
      <c r="E34" s="3"/>
      <c r="F34" s="3"/>
      <c r="G34" s="3"/>
      <c r="J34" s="37"/>
      <c r="K34" s="37"/>
      <c r="L34" s="37"/>
    </row>
    <row r="35" spans="1:12" ht="17.25">
      <c r="A35" s="3"/>
      <c r="B35" s="3"/>
      <c r="C35" s="3"/>
      <c r="D35" s="3"/>
      <c r="E35" s="3"/>
      <c r="F35" s="3"/>
      <c r="G35" s="3"/>
      <c r="J35" s="37"/>
      <c r="K35" s="37"/>
      <c r="L35" s="37"/>
    </row>
    <row r="36" spans="1:12" ht="17.25">
      <c r="A36" s="3"/>
      <c r="B36" s="3"/>
      <c r="C36" s="3"/>
      <c r="D36" s="3"/>
      <c r="E36" s="3"/>
      <c r="F36" s="3"/>
      <c r="G36" s="3"/>
      <c r="J36" s="37"/>
      <c r="K36" s="37"/>
      <c r="L36" s="37"/>
    </row>
    <row r="37" spans="10:12" ht="17.25">
      <c r="J37" s="37"/>
      <c r="K37" s="37"/>
      <c r="L37" s="37"/>
    </row>
    <row r="38" spans="10:12" ht="17.25">
      <c r="J38" s="37"/>
      <c r="K38" s="37"/>
      <c r="L38" s="37"/>
    </row>
    <row r="39" spans="10:12" ht="17.25">
      <c r="J39" s="37"/>
      <c r="K39" s="37"/>
      <c r="L39" s="37"/>
    </row>
    <row r="40" spans="10:12" ht="17.25">
      <c r="J40" s="37"/>
      <c r="K40" s="37"/>
      <c r="L40" s="37"/>
    </row>
    <row r="41" spans="10:12" ht="17.25">
      <c r="J41" s="37"/>
      <c r="K41" s="37"/>
      <c r="L41" s="37"/>
    </row>
  </sheetData>
  <sheetProtection/>
  <mergeCells count="12">
    <mergeCell ref="H4:I4"/>
    <mergeCell ref="J4:L4"/>
    <mergeCell ref="B5:D5"/>
    <mergeCell ref="E5:G5"/>
    <mergeCell ref="H5:I5"/>
    <mergeCell ref="J5:L5"/>
    <mergeCell ref="A32:G32"/>
    <mergeCell ref="A1:L1"/>
    <mergeCell ref="A2:L2"/>
    <mergeCell ref="A4:A6"/>
    <mergeCell ref="B4:D4"/>
    <mergeCell ref="E4:G4"/>
  </mergeCells>
  <printOptions horizontalCentered="1" verticalCentered="1"/>
  <pageMargins left="0.17" right="0.17" top="0.35" bottom="0.22" header="0.24" footer="0.16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E10" sqref="E10:E23"/>
    </sheetView>
  </sheetViews>
  <sheetFormatPr defaultColWidth="9.00390625" defaultRowHeight="12.75"/>
  <cols>
    <col min="1" max="1" width="7.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625" style="0" customWidth="1"/>
    <col min="8" max="8" width="14.625" style="0" customWidth="1"/>
    <col min="9" max="10" width="9.125" style="6" customWidth="1"/>
  </cols>
  <sheetData>
    <row r="3" spans="1:8" ht="18" customHeight="1">
      <c r="A3" s="101" t="s">
        <v>2</v>
      </c>
      <c r="B3" s="101"/>
      <c r="C3" s="101"/>
      <c r="D3" s="101"/>
      <c r="E3" s="101"/>
      <c r="F3" s="101"/>
      <c r="G3" s="101"/>
      <c r="H3" s="6"/>
    </row>
    <row r="4" spans="1:22" ht="18" customHeight="1">
      <c r="A4" s="102" t="s">
        <v>59</v>
      </c>
      <c r="B4" s="102"/>
      <c r="C4" s="102"/>
      <c r="D4" s="102"/>
      <c r="E4" s="102"/>
      <c r="F4" s="102"/>
      <c r="G4" s="102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02" t="s">
        <v>142</v>
      </c>
      <c r="B5" s="102"/>
      <c r="C5" s="102"/>
      <c r="D5" s="102"/>
      <c r="E5" s="102"/>
      <c r="F5" s="102"/>
      <c r="G5" s="102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03" t="s">
        <v>3</v>
      </c>
      <c r="B7" s="103"/>
      <c r="C7" s="103"/>
      <c r="D7" s="103"/>
      <c r="E7" s="98" t="s">
        <v>65</v>
      </c>
      <c r="F7" s="98" t="s">
        <v>132</v>
      </c>
      <c r="G7" s="34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103"/>
      <c r="B8" s="103"/>
      <c r="C8" s="103"/>
      <c r="D8" s="103"/>
      <c r="E8" s="100"/>
      <c r="F8" s="100"/>
      <c r="G8" s="35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6" t="s">
        <v>6</v>
      </c>
      <c r="B9" s="46"/>
      <c r="C9" s="46"/>
      <c r="D9" s="46"/>
      <c r="E9" s="74">
        <v>33</v>
      </c>
      <c r="F9" s="72">
        <v>34</v>
      </c>
      <c r="G9" s="43">
        <f>F9/E9*100-100</f>
        <v>3.030303030303031</v>
      </c>
      <c r="H9" s="19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2" t="s">
        <v>7</v>
      </c>
      <c r="B10" s="42"/>
      <c r="C10" s="42"/>
      <c r="D10" s="42"/>
      <c r="E10" s="57" t="s">
        <v>147</v>
      </c>
      <c r="F10" s="57">
        <v>4</v>
      </c>
      <c r="G10" s="43" t="e">
        <f aca="true" t="shared" si="0" ref="G10:G23">F10/E10*100-100</f>
        <v>#VALUE!</v>
      </c>
      <c r="H10" s="20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2" t="s">
        <v>37</v>
      </c>
      <c r="B11" s="42"/>
      <c r="C11" s="42"/>
      <c r="D11" s="42"/>
      <c r="E11" s="57" t="s">
        <v>147</v>
      </c>
      <c r="F11" s="57"/>
      <c r="G11" s="43" t="e">
        <f t="shared" si="0"/>
        <v>#VALUE!</v>
      </c>
      <c r="H11" s="20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104" t="s">
        <v>38</v>
      </c>
      <c r="B12" s="104"/>
      <c r="C12" s="104"/>
      <c r="D12" s="104"/>
      <c r="E12" s="57" t="s">
        <v>147</v>
      </c>
      <c r="F12" s="57"/>
      <c r="G12" s="43" t="e">
        <f t="shared" si="0"/>
        <v>#VALUE!</v>
      </c>
      <c r="H12" s="20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2" t="s">
        <v>39</v>
      </c>
      <c r="B13" s="42"/>
      <c r="C13" s="42"/>
      <c r="D13" s="42"/>
      <c r="E13" s="57" t="s">
        <v>147</v>
      </c>
      <c r="F13" s="57"/>
      <c r="G13" s="43" t="e">
        <f t="shared" si="0"/>
        <v>#VALUE!</v>
      </c>
      <c r="H13" s="20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2" t="s">
        <v>40</v>
      </c>
      <c r="B14" s="42"/>
      <c r="C14" s="42"/>
      <c r="D14" s="42"/>
      <c r="E14" s="57" t="s">
        <v>147</v>
      </c>
      <c r="F14" s="57"/>
      <c r="G14" s="43" t="e">
        <f t="shared" si="0"/>
        <v>#VALUE!</v>
      </c>
      <c r="H14" s="21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2" t="s">
        <v>41</v>
      </c>
      <c r="B15" s="42"/>
      <c r="C15" s="42"/>
      <c r="D15" s="42"/>
      <c r="E15" s="57" t="s">
        <v>147</v>
      </c>
      <c r="F15" s="57"/>
      <c r="G15" s="43" t="e">
        <f t="shared" si="0"/>
        <v>#VALUE!</v>
      </c>
      <c r="H15" s="20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2" t="s">
        <v>42</v>
      </c>
      <c r="B16" s="42"/>
      <c r="C16" s="42"/>
      <c r="D16" s="42"/>
      <c r="E16" s="57" t="s">
        <v>147</v>
      </c>
      <c r="F16" s="57"/>
      <c r="G16" s="43" t="e">
        <f t="shared" si="0"/>
        <v>#VALUE!</v>
      </c>
      <c r="H16" s="20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106" t="s">
        <v>43</v>
      </c>
      <c r="B17" s="106"/>
      <c r="C17" s="106"/>
      <c r="D17" s="106"/>
      <c r="E17" s="57" t="s">
        <v>147</v>
      </c>
      <c r="F17" s="57">
        <v>14</v>
      </c>
      <c r="G17" s="43" t="e">
        <f t="shared" si="0"/>
        <v>#VALUE!</v>
      </c>
      <c r="H17" s="21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104" t="s">
        <v>8</v>
      </c>
      <c r="B18" s="104"/>
      <c r="C18" s="104"/>
      <c r="D18" s="104"/>
      <c r="E18" s="57" t="s">
        <v>147</v>
      </c>
      <c r="F18" s="57"/>
      <c r="G18" s="43" t="e">
        <f t="shared" si="0"/>
        <v>#VALUE!</v>
      </c>
      <c r="H18" s="20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2" t="s">
        <v>9</v>
      </c>
      <c r="B19" s="42"/>
      <c r="C19" s="42"/>
      <c r="D19" s="42"/>
      <c r="E19" s="57" t="s">
        <v>147</v>
      </c>
      <c r="F19" s="57"/>
      <c r="G19" s="43" t="e">
        <f t="shared" si="0"/>
        <v>#VALUE!</v>
      </c>
      <c r="H19" s="21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107" t="s">
        <v>10</v>
      </c>
      <c r="B20" s="107"/>
      <c r="C20" s="107"/>
      <c r="D20" s="107"/>
      <c r="E20" s="57" t="s">
        <v>147</v>
      </c>
      <c r="F20" s="57"/>
      <c r="G20" s="43" t="e">
        <f t="shared" si="0"/>
        <v>#VALUE!</v>
      </c>
      <c r="H20" s="20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2" t="s">
        <v>44</v>
      </c>
      <c r="B21" s="42"/>
      <c r="C21" s="42"/>
      <c r="D21" s="42"/>
      <c r="E21" s="57" t="s">
        <v>147</v>
      </c>
      <c r="F21" s="57">
        <v>10</v>
      </c>
      <c r="G21" s="43" t="e">
        <f t="shared" si="0"/>
        <v>#VALUE!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106" t="s">
        <v>45</v>
      </c>
      <c r="B22" s="106"/>
      <c r="C22" s="106"/>
      <c r="D22" s="106"/>
      <c r="E22" s="57" t="s">
        <v>147</v>
      </c>
      <c r="F22" s="57">
        <v>4</v>
      </c>
      <c r="G22" s="43" t="e">
        <f t="shared" si="0"/>
        <v>#VALUE!</v>
      </c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2" t="s">
        <v>46</v>
      </c>
      <c r="B23" s="42"/>
      <c r="C23" s="42"/>
      <c r="D23" s="42"/>
      <c r="E23" s="57" t="s">
        <v>147</v>
      </c>
      <c r="F23" s="57">
        <v>2</v>
      </c>
      <c r="G23" s="43" t="e">
        <f t="shared" si="0"/>
        <v>#VALUE!</v>
      </c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3">
        <v>4</v>
      </c>
      <c r="F24" s="22"/>
      <c r="G24" s="43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105" t="s">
        <v>58</v>
      </c>
      <c r="B25" s="105"/>
      <c r="C25" s="105"/>
      <c r="D25" s="105"/>
      <c r="E25" s="105"/>
      <c r="F25" s="105"/>
      <c r="G25" s="105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5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5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12:D12"/>
    <mergeCell ref="A25:G25"/>
    <mergeCell ref="A17:D17"/>
    <mergeCell ref="A20:D20"/>
    <mergeCell ref="A22:D22"/>
    <mergeCell ref="A18:D18"/>
    <mergeCell ref="E7:E8"/>
    <mergeCell ref="F7:F8"/>
    <mergeCell ref="A3:G3"/>
    <mergeCell ref="A4:G4"/>
    <mergeCell ref="A5:G5"/>
    <mergeCell ref="A7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view="pageBreakPreview" zoomScaleSheetLayoutView="100" zoomScalePageLayoutView="0" workbookViewId="0" topLeftCell="A5">
      <selection activeCell="C28" sqref="C28"/>
    </sheetView>
  </sheetViews>
  <sheetFormatPr defaultColWidth="9.00390625" defaultRowHeight="12.75"/>
  <cols>
    <col min="1" max="1" width="6.625" style="0" customWidth="1"/>
    <col min="3" max="3" width="50.625" style="0" customWidth="1"/>
    <col min="4" max="4" width="4.00390625" style="0" hidden="1" customWidth="1"/>
    <col min="5" max="5" width="12.375" style="0" customWidth="1"/>
    <col min="6" max="6" width="11.37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08" t="s">
        <v>2</v>
      </c>
      <c r="B3" s="108"/>
      <c r="C3" s="108"/>
      <c r="D3" s="108"/>
      <c r="E3" s="108"/>
      <c r="F3" s="108"/>
      <c r="G3" s="108"/>
      <c r="H3" s="6"/>
    </row>
    <row r="4" spans="1:13" ht="18" customHeight="1">
      <c r="A4" s="109" t="s">
        <v>47</v>
      </c>
      <c r="B4" s="109"/>
      <c r="C4" s="109"/>
      <c r="D4" s="109"/>
      <c r="E4" s="109"/>
      <c r="F4" s="109"/>
      <c r="G4" s="109"/>
      <c r="H4" s="6"/>
      <c r="K4" s="6"/>
      <c r="L4" s="6"/>
      <c r="M4" s="6"/>
    </row>
    <row r="5" spans="1:13" ht="18" customHeight="1">
      <c r="A5" s="109" t="s">
        <v>145</v>
      </c>
      <c r="B5" s="109"/>
      <c r="C5" s="109"/>
      <c r="D5" s="109"/>
      <c r="E5" s="109"/>
      <c r="F5" s="109"/>
      <c r="G5" s="109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103" t="s">
        <v>3</v>
      </c>
      <c r="B7" s="103"/>
      <c r="C7" s="103"/>
      <c r="D7" s="103"/>
      <c r="E7" s="98" t="s">
        <v>65</v>
      </c>
      <c r="F7" s="98" t="s">
        <v>132</v>
      </c>
      <c r="G7" s="35" t="s">
        <v>4</v>
      </c>
      <c r="H7" s="114" t="s">
        <v>35</v>
      </c>
      <c r="I7" s="115"/>
      <c r="K7" s="6"/>
      <c r="L7" s="6"/>
      <c r="M7" s="6"/>
    </row>
    <row r="8" spans="1:13" ht="18" customHeight="1" thickBot="1">
      <c r="A8" s="103"/>
      <c r="B8" s="103"/>
      <c r="C8" s="103"/>
      <c r="D8" s="103"/>
      <c r="E8" s="100"/>
      <c r="F8" s="100"/>
      <c r="G8" s="35" t="s">
        <v>5</v>
      </c>
      <c r="H8" s="32" t="s">
        <v>65</v>
      </c>
      <c r="I8" s="24" t="s">
        <v>132</v>
      </c>
      <c r="K8" s="6"/>
      <c r="L8" s="6"/>
      <c r="M8" s="6"/>
    </row>
    <row r="9" spans="1:13" ht="18" customHeight="1">
      <c r="A9" s="45" t="s">
        <v>49</v>
      </c>
      <c r="B9" s="45"/>
      <c r="C9" s="45"/>
      <c r="D9" s="46"/>
      <c r="E9" s="71">
        <v>4.3</v>
      </c>
      <c r="F9" s="71">
        <v>4.9</v>
      </c>
      <c r="G9" s="47">
        <f>F9/E9*100-100</f>
        <v>13.95348837209302</v>
      </c>
      <c r="H9" s="116" t="s">
        <v>61</v>
      </c>
      <c r="I9" s="117"/>
      <c r="J9" s="8"/>
      <c r="K9" s="6"/>
      <c r="L9" s="6"/>
      <c r="M9" s="6"/>
    </row>
    <row r="10" spans="1:13" ht="18" customHeight="1">
      <c r="A10" s="42" t="s">
        <v>7</v>
      </c>
      <c r="B10" s="42"/>
      <c r="C10" s="42"/>
      <c r="D10" s="42"/>
      <c r="E10" s="47"/>
      <c r="F10" s="47">
        <f>'млад смерт абсцифры'!F10*1000/'млад см на 1000 род'!I10</f>
        <v>0.5995203836930456</v>
      </c>
      <c r="G10" s="47" t="e">
        <f aca="true" t="shared" si="0" ref="G10:G23">F10/E10*100-100</f>
        <v>#DIV/0!</v>
      </c>
      <c r="H10" s="82">
        <v>7262</v>
      </c>
      <c r="I10" s="68">
        <v>6672</v>
      </c>
      <c r="J10" s="8"/>
      <c r="K10" s="6"/>
      <c r="L10" s="6"/>
      <c r="M10" s="6"/>
    </row>
    <row r="11" spans="1:13" ht="18" customHeight="1">
      <c r="A11" s="42" t="s">
        <v>37</v>
      </c>
      <c r="B11" s="42"/>
      <c r="C11" s="42"/>
      <c r="D11" s="42"/>
      <c r="E11" s="47"/>
      <c r="F11" s="47">
        <f>'млад смерт абсцифры'!F11*1000/'млад см на 1000 род'!I11</f>
        <v>0</v>
      </c>
      <c r="G11" s="47" t="e">
        <f t="shared" si="0"/>
        <v>#DIV/0!</v>
      </c>
      <c r="H11" s="82">
        <v>7262</v>
      </c>
      <c r="I11" s="68">
        <v>6672</v>
      </c>
      <c r="J11" s="8"/>
      <c r="K11" s="6"/>
      <c r="L11" s="6"/>
      <c r="M11" s="6"/>
    </row>
    <row r="12" spans="1:13" ht="18" customHeight="1">
      <c r="A12" s="104" t="s">
        <v>38</v>
      </c>
      <c r="B12" s="104"/>
      <c r="C12" s="104"/>
      <c r="D12" s="104"/>
      <c r="E12" s="47"/>
      <c r="F12" s="47">
        <f>'млад смерт абсцифры'!F12*1000/'млад см на 1000 род'!I12</f>
        <v>0</v>
      </c>
      <c r="G12" s="47" t="e">
        <f t="shared" si="0"/>
        <v>#DIV/0!</v>
      </c>
      <c r="H12" s="82">
        <v>7262</v>
      </c>
      <c r="I12" s="68">
        <v>6672</v>
      </c>
      <c r="J12" s="8"/>
      <c r="K12" s="6"/>
      <c r="L12" s="6"/>
      <c r="M12" s="6"/>
    </row>
    <row r="13" spans="1:13" ht="18" customHeight="1">
      <c r="A13" s="42" t="s">
        <v>39</v>
      </c>
      <c r="B13" s="42"/>
      <c r="C13" s="42"/>
      <c r="D13" s="42"/>
      <c r="E13" s="47"/>
      <c r="F13" s="47">
        <f>'млад смерт абсцифры'!F13*1000/'млад см на 1000 род'!I13</f>
        <v>0</v>
      </c>
      <c r="G13" s="47" t="e">
        <f t="shared" si="0"/>
        <v>#DIV/0!</v>
      </c>
      <c r="H13" s="82">
        <v>7262</v>
      </c>
      <c r="I13" s="68">
        <v>6672</v>
      </c>
      <c r="J13" s="8"/>
      <c r="K13" s="6"/>
      <c r="L13" s="6"/>
      <c r="M13" s="6"/>
    </row>
    <row r="14" spans="1:13" ht="19.5" customHeight="1">
      <c r="A14" s="42" t="s">
        <v>40</v>
      </c>
      <c r="B14" s="42"/>
      <c r="C14" s="42"/>
      <c r="D14" s="42"/>
      <c r="E14" s="47"/>
      <c r="F14" s="47">
        <f>'млад смерт абсцифры'!F14*1000/'млад см на 1000 род'!I14</f>
        <v>0</v>
      </c>
      <c r="G14" s="47" t="e">
        <f t="shared" si="0"/>
        <v>#DIV/0!</v>
      </c>
      <c r="H14" s="82">
        <v>7262</v>
      </c>
      <c r="I14" s="68">
        <v>6672</v>
      </c>
      <c r="J14" s="8"/>
      <c r="K14" s="6"/>
      <c r="L14" s="6"/>
      <c r="M14" s="6"/>
    </row>
    <row r="15" spans="1:13" ht="18" customHeight="1">
      <c r="A15" s="42" t="s">
        <v>41</v>
      </c>
      <c r="B15" s="42"/>
      <c r="C15" s="42"/>
      <c r="D15" s="42"/>
      <c r="E15" s="47"/>
      <c r="F15" s="47">
        <f>'млад смерт абсцифры'!F15*1000/'млад см на 1000 род'!I15</f>
        <v>0</v>
      </c>
      <c r="G15" s="47" t="e">
        <f t="shared" si="0"/>
        <v>#DIV/0!</v>
      </c>
      <c r="H15" s="82">
        <v>7262</v>
      </c>
      <c r="I15" s="68">
        <v>6672</v>
      </c>
      <c r="J15" s="8"/>
      <c r="K15" s="6"/>
      <c r="L15" s="6"/>
      <c r="M15" s="6"/>
    </row>
    <row r="16" spans="1:13" ht="18" customHeight="1">
      <c r="A16" s="42" t="s">
        <v>42</v>
      </c>
      <c r="B16" s="42"/>
      <c r="C16" s="42"/>
      <c r="D16" s="42"/>
      <c r="E16" s="47"/>
      <c r="F16" s="47">
        <f>'млад смерт абсцифры'!F16*1000/'млад см на 1000 род'!I16</f>
        <v>0</v>
      </c>
      <c r="G16" s="47" t="e">
        <f t="shared" si="0"/>
        <v>#DIV/0!</v>
      </c>
      <c r="H16" s="82">
        <v>7262</v>
      </c>
      <c r="I16" s="68">
        <v>6672</v>
      </c>
      <c r="J16" s="8"/>
      <c r="K16" s="6"/>
      <c r="L16" s="6"/>
      <c r="M16" s="6"/>
    </row>
    <row r="17" spans="1:13" ht="18" customHeight="1">
      <c r="A17" s="106" t="s">
        <v>43</v>
      </c>
      <c r="B17" s="106"/>
      <c r="C17" s="106"/>
      <c r="D17" s="106"/>
      <c r="E17" s="47"/>
      <c r="F17" s="47">
        <f>'млад смерт абсцифры'!F17*1000/'млад см на 1000 род'!I17</f>
        <v>2.0983213429256593</v>
      </c>
      <c r="G17" s="47" t="e">
        <f t="shared" si="0"/>
        <v>#DIV/0!</v>
      </c>
      <c r="H17" s="82">
        <v>7262</v>
      </c>
      <c r="I17" s="68">
        <v>6672</v>
      </c>
      <c r="J17" s="8"/>
      <c r="K17" s="6"/>
      <c r="L17" s="6"/>
      <c r="M17" s="6"/>
    </row>
    <row r="18" spans="1:13" ht="18" customHeight="1">
      <c r="A18" s="104" t="s">
        <v>8</v>
      </c>
      <c r="B18" s="104"/>
      <c r="C18" s="104"/>
      <c r="D18" s="104"/>
      <c r="E18" s="47"/>
      <c r="F18" s="47">
        <f>'млад смерт абсцифры'!F18*1000/'млад см на 1000 род'!I18</f>
        <v>0</v>
      </c>
      <c r="G18" s="47" t="e">
        <f t="shared" si="0"/>
        <v>#DIV/0!</v>
      </c>
      <c r="H18" s="82">
        <v>7262</v>
      </c>
      <c r="I18" s="68">
        <v>6672</v>
      </c>
      <c r="J18" s="8"/>
      <c r="K18" s="6"/>
      <c r="L18" s="6"/>
      <c r="M18" s="6"/>
    </row>
    <row r="19" spans="1:13" ht="18" customHeight="1">
      <c r="A19" s="42" t="s">
        <v>9</v>
      </c>
      <c r="B19" s="42"/>
      <c r="C19" s="42"/>
      <c r="D19" s="42"/>
      <c r="E19" s="47"/>
      <c r="F19" s="47">
        <f>'млад смерт абсцифры'!F19*1000/'млад см на 1000 род'!I19</f>
        <v>0</v>
      </c>
      <c r="G19" s="47" t="e">
        <f t="shared" si="0"/>
        <v>#DIV/0!</v>
      </c>
      <c r="H19" s="82">
        <v>7262</v>
      </c>
      <c r="I19" s="68">
        <v>6672</v>
      </c>
      <c r="J19" s="8"/>
      <c r="K19" s="6"/>
      <c r="L19" s="6"/>
      <c r="M19" s="6"/>
    </row>
    <row r="20" spans="1:13" ht="18" customHeight="1">
      <c r="A20" s="107" t="s">
        <v>10</v>
      </c>
      <c r="B20" s="107"/>
      <c r="C20" s="107"/>
      <c r="D20" s="107"/>
      <c r="E20" s="47"/>
      <c r="F20" s="47">
        <f>'млад смерт абсцифры'!F20*1000/'млад см на 1000 род'!I20</f>
        <v>0</v>
      </c>
      <c r="G20" s="47" t="e">
        <f t="shared" si="0"/>
        <v>#DIV/0!</v>
      </c>
      <c r="H20" s="82">
        <v>7262</v>
      </c>
      <c r="I20" s="68">
        <v>6672</v>
      </c>
      <c r="J20" s="8"/>
      <c r="K20" s="6"/>
      <c r="L20" s="6"/>
      <c r="M20" s="6"/>
    </row>
    <row r="21" spans="1:13" ht="18" customHeight="1">
      <c r="A21" s="42" t="s">
        <v>44</v>
      </c>
      <c r="B21" s="42"/>
      <c r="C21" s="42"/>
      <c r="D21" s="42"/>
      <c r="E21" s="47"/>
      <c r="F21" s="47">
        <f>'млад смерт абсцифры'!F21*1000/'млад см на 1000 род'!I21</f>
        <v>1.498800959232614</v>
      </c>
      <c r="G21" s="47" t="e">
        <f t="shared" si="0"/>
        <v>#DIV/0!</v>
      </c>
      <c r="H21" s="82">
        <v>7262</v>
      </c>
      <c r="I21" s="68">
        <v>6672</v>
      </c>
      <c r="K21" s="6"/>
      <c r="L21" s="6"/>
      <c r="M21" s="6"/>
    </row>
    <row r="22" spans="1:13" ht="18" customHeight="1">
      <c r="A22" s="106" t="s">
        <v>45</v>
      </c>
      <c r="B22" s="106"/>
      <c r="C22" s="106"/>
      <c r="D22" s="106"/>
      <c r="E22" s="47"/>
      <c r="F22" s="47">
        <f>'млад смерт абсцифры'!F22*1000/'млад см на 1000 род'!I22</f>
        <v>0.5995203836930456</v>
      </c>
      <c r="G22" s="47" t="e">
        <f t="shared" si="0"/>
        <v>#DIV/0!</v>
      </c>
      <c r="H22" s="82">
        <v>7262</v>
      </c>
      <c r="I22" s="68">
        <v>6672</v>
      </c>
      <c r="K22" s="6"/>
      <c r="L22" s="6"/>
      <c r="M22" s="6"/>
    </row>
    <row r="23" spans="1:13" ht="18" customHeight="1">
      <c r="A23" s="54" t="s">
        <v>46</v>
      </c>
      <c r="B23" s="54"/>
      <c r="C23" s="54"/>
      <c r="D23" s="54"/>
      <c r="E23" s="47"/>
      <c r="F23" s="47">
        <f>'млад смерт абсцифры'!F23*1000/'млад см на 1000 род'!I23</f>
        <v>0.2997601918465228</v>
      </c>
      <c r="G23" s="47" t="e">
        <f t="shared" si="0"/>
        <v>#DIV/0!</v>
      </c>
      <c r="H23" s="82">
        <v>7262</v>
      </c>
      <c r="I23" s="68">
        <v>6672</v>
      </c>
      <c r="K23" s="6"/>
      <c r="L23" s="6"/>
      <c r="M23" s="6"/>
    </row>
    <row r="24" spans="1:13" ht="18" customHeight="1">
      <c r="A24" s="113" t="s">
        <v>62</v>
      </c>
      <c r="B24" s="113"/>
      <c r="C24" s="113"/>
      <c r="D24" s="113"/>
      <c r="E24" s="113"/>
      <c r="F24" s="113"/>
      <c r="G24" s="113"/>
      <c r="H24" s="55"/>
      <c r="I24" s="56"/>
      <c r="K24" s="6"/>
      <c r="L24" s="6"/>
      <c r="M24" s="6"/>
    </row>
    <row r="25" spans="1:13" ht="18" customHeight="1">
      <c r="A25" s="105"/>
      <c r="B25" s="105"/>
      <c r="C25" s="105"/>
      <c r="D25" s="105"/>
      <c r="E25" s="105"/>
      <c r="F25" s="105"/>
      <c r="G25" s="105"/>
      <c r="H25" s="6"/>
      <c r="K25" s="6"/>
      <c r="L25" s="6"/>
      <c r="M25" s="6"/>
    </row>
    <row r="26" spans="1:13" ht="18" customHeight="1">
      <c r="A26" s="16"/>
      <c r="B26" s="16"/>
      <c r="C26" s="16"/>
      <c r="D26" s="16"/>
      <c r="E26" s="23"/>
      <c r="F26" s="25"/>
      <c r="G26" s="6"/>
      <c r="H26" s="6"/>
      <c r="K26" s="6"/>
      <c r="L26" s="6"/>
      <c r="M26" s="6"/>
    </row>
    <row r="27" spans="1:13" ht="18" customHeight="1">
      <c r="A27" s="16"/>
      <c r="B27" s="16"/>
      <c r="C27" s="16"/>
      <c r="D27" s="16"/>
      <c r="E27" s="23"/>
      <c r="F27" s="25"/>
      <c r="G27" s="6"/>
      <c r="H27" s="6"/>
      <c r="K27" s="6"/>
      <c r="L27" s="6"/>
      <c r="M27" s="6"/>
    </row>
    <row r="28" spans="1:13" ht="18" customHeight="1">
      <c r="A28" s="17"/>
      <c r="B28" s="17"/>
      <c r="C28" s="17"/>
      <c r="D28" s="17"/>
      <c r="E28" s="23"/>
      <c r="F28" s="25"/>
      <c r="G28" s="6"/>
      <c r="H28" s="6"/>
      <c r="K28" s="6"/>
      <c r="L28" s="6"/>
      <c r="M28" s="6"/>
    </row>
    <row r="29" spans="1:13" ht="18" customHeight="1">
      <c r="A29" s="17"/>
      <c r="B29" s="17"/>
      <c r="C29" s="17"/>
      <c r="D29" s="17"/>
      <c r="E29" s="23"/>
      <c r="F29" s="25"/>
      <c r="G29" s="6"/>
      <c r="H29" s="6"/>
      <c r="K29" s="6"/>
      <c r="L29" s="6"/>
      <c r="M29" s="6"/>
    </row>
    <row r="30" spans="1:13" ht="15">
      <c r="A30" s="110"/>
      <c r="B30" s="110"/>
      <c r="C30" s="110"/>
      <c r="D30" s="110"/>
      <c r="E30" s="26"/>
      <c r="F30" s="27"/>
      <c r="G30" s="6"/>
      <c r="H30" s="6"/>
      <c r="K30" s="6"/>
      <c r="L30" s="6"/>
      <c r="M30" s="6"/>
    </row>
    <row r="31" spans="1:13" ht="15">
      <c r="A31" s="111"/>
      <c r="B31" s="111"/>
      <c r="C31" s="111"/>
      <c r="D31" s="111"/>
      <c r="E31" s="23"/>
      <c r="F31" s="25"/>
      <c r="G31" s="6"/>
      <c r="H31" s="6"/>
      <c r="K31" s="6"/>
      <c r="L31" s="6"/>
      <c r="M31" s="6"/>
    </row>
    <row r="32" spans="1:13" ht="15">
      <c r="A32" s="17"/>
      <c r="B32" s="17"/>
      <c r="C32" s="17"/>
      <c r="D32" s="17"/>
      <c r="E32" s="23"/>
      <c r="F32" s="25"/>
      <c r="G32" s="6"/>
      <c r="H32" s="6"/>
      <c r="K32" s="6"/>
      <c r="L32" s="6"/>
      <c r="M32" s="6"/>
    </row>
    <row r="33" spans="1:13" ht="15">
      <c r="A33" s="112"/>
      <c r="B33" s="112"/>
      <c r="C33" s="112"/>
      <c r="D33" s="112"/>
      <c r="E33" s="26"/>
      <c r="F33" s="27"/>
      <c r="G33" s="6"/>
      <c r="H33" s="6"/>
      <c r="K33" s="6"/>
      <c r="L33" s="6"/>
      <c r="M33" s="6"/>
    </row>
    <row r="34" spans="1:13" ht="15">
      <c r="A34" s="17"/>
      <c r="B34" s="17"/>
      <c r="C34" s="17"/>
      <c r="D34" s="17"/>
      <c r="E34" s="23"/>
      <c r="F34" s="25"/>
      <c r="H34" s="6"/>
      <c r="K34" s="6"/>
      <c r="L34" s="6"/>
      <c r="M34" s="6"/>
    </row>
    <row r="35" spans="1:13" ht="15">
      <c r="A35" s="110"/>
      <c r="B35" s="110"/>
      <c r="C35" s="110"/>
      <c r="D35" s="110"/>
      <c r="E35" s="26"/>
      <c r="F35" s="27"/>
      <c r="H35" s="6"/>
      <c r="K35" s="6"/>
      <c r="L35" s="6"/>
      <c r="M35" s="6"/>
    </row>
    <row r="36" spans="1:13" ht="15">
      <c r="A36" s="17"/>
      <c r="B36" s="17"/>
      <c r="C36" s="17"/>
      <c r="D36" s="17"/>
      <c r="E36" s="23"/>
      <c r="F36" s="25"/>
      <c r="H36" s="6"/>
      <c r="K36" s="6"/>
      <c r="L36" s="6"/>
      <c r="M36" s="6"/>
    </row>
    <row r="37" spans="1:13" ht="15">
      <c r="A37" s="6"/>
      <c r="B37" s="6"/>
      <c r="C37" s="6"/>
      <c r="D37" s="6"/>
      <c r="E37" s="26"/>
      <c r="F37" s="22"/>
      <c r="H37" s="6"/>
      <c r="K37" s="6"/>
      <c r="L37" s="6"/>
      <c r="M37" s="6"/>
    </row>
    <row r="38" spans="1:13" ht="15">
      <c r="A38" s="18"/>
      <c r="B38" s="6"/>
      <c r="C38" s="6"/>
      <c r="D38" s="6"/>
      <c r="E38" s="23"/>
      <c r="F38" s="22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24:G24"/>
    <mergeCell ref="H7:I7"/>
    <mergeCell ref="A12:D12"/>
    <mergeCell ref="A17:D17"/>
    <mergeCell ref="A20:D20"/>
    <mergeCell ref="A18:D18"/>
    <mergeCell ref="H9:I9"/>
    <mergeCell ref="E7:E8"/>
    <mergeCell ref="F7:F8"/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0" sqref="C30:C31"/>
    </sheetView>
  </sheetViews>
  <sheetFormatPr defaultColWidth="9.00390625" defaultRowHeight="12.75"/>
  <cols>
    <col min="1" max="1" width="4.125" style="0" customWidth="1"/>
    <col min="2" max="2" width="57.625" style="0" customWidth="1"/>
    <col min="3" max="3" width="25.00390625" style="0" customWidth="1"/>
    <col min="4" max="4" width="14.50390625" style="0" customWidth="1"/>
    <col min="5" max="5" width="12.50390625" style="0" customWidth="1"/>
    <col min="6" max="6" width="14.375" style="0" customWidth="1"/>
    <col min="7" max="7" width="12.125" style="0" customWidth="1"/>
    <col min="8" max="8" width="22.00390625" style="0" customWidth="1"/>
    <col min="9" max="10" width="16.50390625" style="0" customWidth="1"/>
    <col min="11" max="11" width="11.375" style="0" customWidth="1"/>
  </cols>
  <sheetData>
    <row r="1" spans="1:8" ht="17.25">
      <c r="A1" s="92" t="s">
        <v>127</v>
      </c>
      <c r="B1" s="92"/>
      <c r="C1" s="92"/>
      <c r="D1" s="92"/>
      <c r="E1" s="92"/>
      <c r="F1" s="92"/>
      <c r="G1" s="92"/>
      <c r="H1" s="92"/>
    </row>
    <row r="2" spans="1:11" ht="17.25">
      <c r="A2" s="92" t="s">
        <v>143</v>
      </c>
      <c r="B2" s="92"/>
      <c r="C2" s="92"/>
      <c r="D2" s="92"/>
      <c r="E2" s="92"/>
      <c r="F2" s="92"/>
      <c r="G2" s="92"/>
      <c r="H2" s="92"/>
      <c r="I2" s="75" t="s">
        <v>136</v>
      </c>
      <c r="J2" s="75"/>
      <c r="K2" s="75"/>
    </row>
    <row r="3" spans="1:8" ht="18">
      <c r="A3" s="59"/>
      <c r="B3" s="59"/>
      <c r="C3" s="59"/>
      <c r="D3" s="59"/>
      <c r="E3" s="59"/>
      <c r="F3" s="59"/>
      <c r="G3" s="59"/>
      <c r="H3" s="59"/>
    </row>
    <row r="4" spans="1:11" ht="110.25" customHeight="1">
      <c r="A4" s="122"/>
      <c r="B4" s="121" t="s">
        <v>66</v>
      </c>
      <c r="C4" s="121" t="s">
        <v>128</v>
      </c>
      <c r="D4" s="121" t="s">
        <v>137</v>
      </c>
      <c r="E4" s="121"/>
      <c r="F4" s="121" t="s">
        <v>129</v>
      </c>
      <c r="G4" s="121"/>
      <c r="H4" s="41" t="s">
        <v>126</v>
      </c>
      <c r="I4" s="119" t="s">
        <v>138</v>
      </c>
      <c r="J4" s="119"/>
      <c r="K4" s="120" t="s">
        <v>144</v>
      </c>
    </row>
    <row r="5" spans="1:11" ht="18">
      <c r="A5" s="122"/>
      <c r="B5" s="121"/>
      <c r="C5" s="121"/>
      <c r="D5" s="58" t="s">
        <v>67</v>
      </c>
      <c r="E5" s="58" t="s">
        <v>68</v>
      </c>
      <c r="F5" s="58" t="s">
        <v>67</v>
      </c>
      <c r="G5" s="58" t="s">
        <v>68</v>
      </c>
      <c r="H5" s="41" t="s">
        <v>67</v>
      </c>
      <c r="I5" s="58" t="s">
        <v>67</v>
      </c>
      <c r="J5" s="58" t="s">
        <v>68</v>
      </c>
      <c r="K5" s="120"/>
    </row>
    <row r="6" spans="1:11" ht="18" customHeight="1">
      <c r="A6" s="42"/>
      <c r="B6" s="60" t="s">
        <v>71</v>
      </c>
      <c r="C6" s="60"/>
      <c r="D6" s="61">
        <v>43</v>
      </c>
      <c r="E6" s="61">
        <v>65</v>
      </c>
      <c r="F6" s="51">
        <f>D6/I6*100000</f>
        <v>81.80659399197154</v>
      </c>
      <c r="G6" s="51">
        <f>E6/J6*100000</f>
        <v>34.8405908964216</v>
      </c>
      <c r="H6" s="62">
        <f>D6*1000/K6</f>
        <v>6.44484412470024</v>
      </c>
      <c r="I6" s="63">
        <v>52563</v>
      </c>
      <c r="J6" s="63">
        <v>186564</v>
      </c>
      <c r="K6" s="73">
        <v>6672</v>
      </c>
    </row>
    <row r="7" spans="1:11" ht="18" customHeight="1">
      <c r="A7" s="42" t="s">
        <v>72</v>
      </c>
      <c r="B7" s="42" t="s">
        <v>73</v>
      </c>
      <c r="C7" s="58" t="s">
        <v>107</v>
      </c>
      <c r="D7" s="58">
        <v>6</v>
      </c>
      <c r="E7" s="58">
        <v>7</v>
      </c>
      <c r="F7" s="51">
        <f aca="true" t="shared" si="0" ref="F7:F25">D7/I7*100000</f>
        <v>11.414873580275097</v>
      </c>
      <c r="G7" s="51">
        <f aca="true" t="shared" si="1" ref="G7:G25">E7/J7*100000</f>
        <v>3.7520636349992498</v>
      </c>
      <c r="H7" s="62">
        <f aca="true" t="shared" si="2" ref="H7:H25">D7*1000/K7</f>
        <v>0.8992805755395683</v>
      </c>
      <c r="I7" s="63">
        <v>52563</v>
      </c>
      <c r="J7" s="63">
        <v>186564</v>
      </c>
      <c r="K7" s="73">
        <v>6672</v>
      </c>
    </row>
    <row r="8" spans="1:11" ht="18" customHeight="1">
      <c r="A8" s="42" t="s">
        <v>74</v>
      </c>
      <c r="B8" s="42" t="s">
        <v>130</v>
      </c>
      <c r="C8" s="58" t="s">
        <v>108</v>
      </c>
      <c r="D8" s="58">
        <v>2</v>
      </c>
      <c r="E8" s="58">
        <v>6</v>
      </c>
      <c r="F8" s="51">
        <f t="shared" si="0"/>
        <v>3.8049578600916996</v>
      </c>
      <c r="G8" s="51">
        <f t="shared" si="1"/>
        <v>3.2160545442850714</v>
      </c>
      <c r="H8" s="62">
        <f t="shared" si="2"/>
        <v>0.2997601918465228</v>
      </c>
      <c r="I8" s="63">
        <v>52563</v>
      </c>
      <c r="J8" s="63">
        <v>186564</v>
      </c>
      <c r="K8" s="73">
        <v>6672</v>
      </c>
    </row>
    <row r="9" spans="1:11" ht="18" customHeight="1">
      <c r="A9" s="42" t="s">
        <v>75</v>
      </c>
      <c r="B9" s="42" t="s">
        <v>77</v>
      </c>
      <c r="C9" s="58" t="s">
        <v>109</v>
      </c>
      <c r="D9" s="58"/>
      <c r="E9" s="58"/>
      <c r="F9" s="51">
        <f t="shared" si="0"/>
        <v>0</v>
      </c>
      <c r="G9" s="51">
        <f t="shared" si="1"/>
        <v>0</v>
      </c>
      <c r="H9" s="62">
        <f t="shared" si="2"/>
        <v>0</v>
      </c>
      <c r="I9" s="63">
        <v>52563</v>
      </c>
      <c r="J9" s="63">
        <v>186564</v>
      </c>
      <c r="K9" s="73">
        <v>6672</v>
      </c>
    </row>
    <row r="10" spans="1:11" ht="18" customHeight="1">
      <c r="A10" s="42" t="s">
        <v>87</v>
      </c>
      <c r="B10" s="42" t="s">
        <v>78</v>
      </c>
      <c r="C10" s="58" t="s">
        <v>110</v>
      </c>
      <c r="D10" s="58"/>
      <c r="E10" s="58">
        <v>1</v>
      </c>
      <c r="F10" s="51">
        <f t="shared" si="0"/>
        <v>0</v>
      </c>
      <c r="G10" s="51">
        <f t="shared" si="1"/>
        <v>0.5360090907141785</v>
      </c>
      <c r="H10" s="62">
        <f t="shared" si="2"/>
        <v>0</v>
      </c>
      <c r="I10" s="63">
        <v>52563</v>
      </c>
      <c r="J10" s="63">
        <v>186564</v>
      </c>
      <c r="K10" s="73">
        <v>6672</v>
      </c>
    </row>
    <row r="11" spans="1:11" ht="18" customHeight="1">
      <c r="A11" s="42" t="s">
        <v>88</v>
      </c>
      <c r="B11" s="42" t="s">
        <v>79</v>
      </c>
      <c r="C11" s="58" t="s">
        <v>111</v>
      </c>
      <c r="D11" s="58"/>
      <c r="E11" s="58"/>
      <c r="F11" s="51">
        <f t="shared" si="0"/>
        <v>0</v>
      </c>
      <c r="G11" s="51">
        <f t="shared" si="1"/>
        <v>0</v>
      </c>
      <c r="H11" s="62">
        <f t="shared" si="2"/>
        <v>0</v>
      </c>
      <c r="I11" s="63">
        <v>52563</v>
      </c>
      <c r="J11" s="63">
        <v>186564</v>
      </c>
      <c r="K11" s="73">
        <v>6672</v>
      </c>
    </row>
    <row r="12" spans="1:11" ht="18" customHeight="1">
      <c r="A12" s="42" t="s">
        <v>89</v>
      </c>
      <c r="B12" s="42" t="s">
        <v>76</v>
      </c>
      <c r="C12" s="58" t="s">
        <v>112</v>
      </c>
      <c r="D12" s="58">
        <v>3</v>
      </c>
      <c r="E12" s="58">
        <v>6</v>
      </c>
      <c r="F12" s="51">
        <f t="shared" si="0"/>
        <v>5.707436790137549</v>
      </c>
      <c r="G12" s="51">
        <f t="shared" si="1"/>
        <v>3.2160545442850714</v>
      </c>
      <c r="H12" s="62">
        <f t="shared" si="2"/>
        <v>0.44964028776978415</v>
      </c>
      <c r="I12" s="63">
        <v>52563</v>
      </c>
      <c r="J12" s="63">
        <v>186564</v>
      </c>
      <c r="K12" s="73">
        <v>6672</v>
      </c>
    </row>
    <row r="13" spans="1:11" ht="18" customHeight="1">
      <c r="A13" s="42" t="s">
        <v>90</v>
      </c>
      <c r="B13" s="42" t="s">
        <v>100</v>
      </c>
      <c r="C13" s="58" t="s">
        <v>113</v>
      </c>
      <c r="D13" s="58"/>
      <c r="E13" s="58"/>
      <c r="F13" s="51">
        <f t="shared" si="0"/>
        <v>0</v>
      </c>
      <c r="G13" s="51">
        <f t="shared" si="1"/>
        <v>0</v>
      </c>
      <c r="H13" s="62">
        <f t="shared" si="2"/>
        <v>0</v>
      </c>
      <c r="I13" s="63">
        <v>52563</v>
      </c>
      <c r="J13" s="63">
        <v>186564</v>
      </c>
      <c r="K13" s="73">
        <v>6672</v>
      </c>
    </row>
    <row r="14" spans="1:11" ht="18" customHeight="1">
      <c r="A14" s="42" t="s">
        <v>91</v>
      </c>
      <c r="B14" s="42" t="s">
        <v>101</v>
      </c>
      <c r="C14" s="58" t="s">
        <v>114</v>
      </c>
      <c r="D14" s="58"/>
      <c r="E14" s="58"/>
      <c r="F14" s="51">
        <f t="shared" si="0"/>
        <v>0</v>
      </c>
      <c r="G14" s="51">
        <f t="shared" si="1"/>
        <v>0</v>
      </c>
      <c r="H14" s="62">
        <f t="shared" si="2"/>
        <v>0</v>
      </c>
      <c r="I14" s="63">
        <v>52563</v>
      </c>
      <c r="J14" s="63">
        <v>186564</v>
      </c>
      <c r="K14" s="73">
        <v>6672</v>
      </c>
    </row>
    <row r="15" spans="1:11" ht="18" customHeight="1">
      <c r="A15" s="42" t="s">
        <v>92</v>
      </c>
      <c r="B15" s="42" t="s">
        <v>80</v>
      </c>
      <c r="C15" s="58" t="s">
        <v>115</v>
      </c>
      <c r="D15" s="58">
        <v>1</v>
      </c>
      <c r="E15" s="58">
        <v>1</v>
      </c>
      <c r="F15" s="51">
        <f t="shared" si="0"/>
        <v>1.9024789300458498</v>
      </c>
      <c r="G15" s="51">
        <f t="shared" si="1"/>
        <v>0.5360090907141785</v>
      </c>
      <c r="H15" s="62">
        <f t="shared" si="2"/>
        <v>0.1498800959232614</v>
      </c>
      <c r="I15" s="63">
        <v>52563</v>
      </c>
      <c r="J15" s="63">
        <v>186564</v>
      </c>
      <c r="K15" s="73">
        <v>6672</v>
      </c>
    </row>
    <row r="16" spans="1:11" ht="18" customHeight="1">
      <c r="A16" s="42" t="s">
        <v>93</v>
      </c>
      <c r="B16" s="42" t="s">
        <v>102</v>
      </c>
      <c r="C16" s="58" t="s">
        <v>116</v>
      </c>
      <c r="D16" s="58"/>
      <c r="E16" s="58">
        <v>1</v>
      </c>
      <c r="F16" s="51">
        <f t="shared" si="0"/>
        <v>0</v>
      </c>
      <c r="G16" s="51">
        <f t="shared" si="1"/>
        <v>0.5360090907141785</v>
      </c>
      <c r="H16" s="62">
        <f t="shared" si="2"/>
        <v>0</v>
      </c>
      <c r="I16" s="63">
        <v>52563</v>
      </c>
      <c r="J16" s="63">
        <v>186564</v>
      </c>
      <c r="K16" s="73">
        <v>6672</v>
      </c>
    </row>
    <row r="17" spans="1:11" ht="18" customHeight="1">
      <c r="A17" s="42" t="s">
        <v>94</v>
      </c>
      <c r="B17" s="42" t="s">
        <v>81</v>
      </c>
      <c r="C17" s="58" t="s">
        <v>117</v>
      </c>
      <c r="D17" s="58"/>
      <c r="E17" s="58"/>
      <c r="F17" s="51">
        <f t="shared" si="0"/>
        <v>0</v>
      </c>
      <c r="G17" s="51">
        <f t="shared" si="1"/>
        <v>0</v>
      </c>
      <c r="H17" s="62">
        <f t="shared" si="2"/>
        <v>0</v>
      </c>
      <c r="I17" s="63">
        <v>52563</v>
      </c>
      <c r="J17" s="63">
        <v>186564</v>
      </c>
      <c r="K17" s="73">
        <v>6672</v>
      </c>
    </row>
    <row r="18" spans="1:11" ht="18" customHeight="1">
      <c r="A18" s="42" t="s">
        <v>95</v>
      </c>
      <c r="B18" s="42" t="s">
        <v>82</v>
      </c>
      <c r="C18" s="58" t="s">
        <v>118</v>
      </c>
      <c r="D18" s="58"/>
      <c r="E18" s="58"/>
      <c r="F18" s="51">
        <f t="shared" si="0"/>
        <v>0</v>
      </c>
      <c r="G18" s="51">
        <f t="shared" si="1"/>
        <v>0</v>
      </c>
      <c r="H18" s="62">
        <f t="shared" si="2"/>
        <v>0</v>
      </c>
      <c r="I18" s="63">
        <v>52563</v>
      </c>
      <c r="J18" s="63">
        <v>186564</v>
      </c>
      <c r="K18" s="73">
        <v>6672</v>
      </c>
    </row>
    <row r="19" spans="1:11" ht="18" customHeight="1">
      <c r="A19" s="42" t="s">
        <v>96</v>
      </c>
      <c r="B19" s="42" t="s">
        <v>83</v>
      </c>
      <c r="C19" s="58" t="s">
        <v>119</v>
      </c>
      <c r="D19" s="58"/>
      <c r="E19" s="58"/>
      <c r="F19" s="51">
        <f t="shared" si="0"/>
        <v>0</v>
      </c>
      <c r="G19" s="51">
        <f t="shared" si="1"/>
        <v>0</v>
      </c>
      <c r="H19" s="62">
        <f t="shared" si="2"/>
        <v>0</v>
      </c>
      <c r="I19" s="63">
        <v>52563</v>
      </c>
      <c r="J19" s="63">
        <v>186564</v>
      </c>
      <c r="K19" s="73">
        <v>6672</v>
      </c>
    </row>
    <row r="20" spans="1:11" ht="18" customHeight="1">
      <c r="A20" s="42" t="s">
        <v>97</v>
      </c>
      <c r="B20" s="42" t="s">
        <v>84</v>
      </c>
      <c r="C20" s="58" t="s">
        <v>120</v>
      </c>
      <c r="D20" s="58"/>
      <c r="E20" s="58"/>
      <c r="F20" s="51">
        <f t="shared" si="0"/>
        <v>0</v>
      </c>
      <c r="G20" s="51">
        <f t="shared" si="1"/>
        <v>0</v>
      </c>
      <c r="H20" s="62">
        <f t="shared" si="2"/>
        <v>0</v>
      </c>
      <c r="I20" s="63">
        <v>52563</v>
      </c>
      <c r="J20" s="63">
        <v>186564</v>
      </c>
      <c r="K20" s="73">
        <v>6672</v>
      </c>
    </row>
    <row r="21" spans="1:11" ht="18" customHeight="1">
      <c r="A21" s="42" t="s">
        <v>98</v>
      </c>
      <c r="B21" s="42" t="s">
        <v>103</v>
      </c>
      <c r="C21" s="58" t="s">
        <v>121</v>
      </c>
      <c r="D21" s="58"/>
      <c r="E21" s="58"/>
      <c r="F21" s="51">
        <f t="shared" si="0"/>
        <v>0</v>
      </c>
      <c r="G21" s="51">
        <f t="shared" si="1"/>
        <v>0</v>
      </c>
      <c r="H21" s="62">
        <f t="shared" si="2"/>
        <v>0</v>
      </c>
      <c r="I21" s="63">
        <v>52563</v>
      </c>
      <c r="J21" s="63">
        <v>186564</v>
      </c>
      <c r="K21" s="73">
        <v>6672</v>
      </c>
    </row>
    <row r="22" spans="1:11" ht="18" customHeight="1">
      <c r="A22" s="42" t="s">
        <v>99</v>
      </c>
      <c r="B22" s="42" t="s">
        <v>86</v>
      </c>
      <c r="C22" s="58" t="s">
        <v>122</v>
      </c>
      <c r="D22" s="58">
        <v>15</v>
      </c>
      <c r="E22" s="58">
        <v>15</v>
      </c>
      <c r="F22" s="51">
        <f t="shared" si="0"/>
        <v>28.537183950687744</v>
      </c>
      <c r="G22" s="51">
        <f t="shared" si="1"/>
        <v>8.040136360712678</v>
      </c>
      <c r="H22" s="62">
        <f t="shared" si="2"/>
        <v>2.2482014388489207</v>
      </c>
      <c r="I22" s="63">
        <v>52563</v>
      </c>
      <c r="J22" s="63">
        <v>186564</v>
      </c>
      <c r="K22" s="73">
        <v>6672</v>
      </c>
    </row>
    <row r="23" spans="1:11" ht="18" customHeight="1">
      <c r="A23" s="42" t="s">
        <v>104</v>
      </c>
      <c r="B23" s="42" t="s">
        <v>69</v>
      </c>
      <c r="C23" s="58" t="s">
        <v>123</v>
      </c>
      <c r="D23" s="58">
        <v>9</v>
      </c>
      <c r="E23" s="58">
        <v>9</v>
      </c>
      <c r="F23" s="51">
        <f t="shared" si="0"/>
        <v>17.12231037041265</v>
      </c>
      <c r="G23" s="51">
        <f t="shared" si="1"/>
        <v>4.824081816427607</v>
      </c>
      <c r="H23" s="62">
        <f t="shared" si="2"/>
        <v>1.3489208633093526</v>
      </c>
      <c r="I23" s="63">
        <v>52563</v>
      </c>
      <c r="J23" s="63">
        <v>186564</v>
      </c>
      <c r="K23" s="73">
        <v>6672</v>
      </c>
    </row>
    <row r="24" spans="1:11" ht="18" customHeight="1">
      <c r="A24" s="42" t="s">
        <v>105</v>
      </c>
      <c r="B24" s="42" t="s">
        <v>85</v>
      </c>
      <c r="C24" s="58" t="s">
        <v>124</v>
      </c>
      <c r="D24" s="58">
        <v>1</v>
      </c>
      <c r="E24" s="58">
        <v>1</v>
      </c>
      <c r="F24" s="51">
        <f t="shared" si="0"/>
        <v>1.9024789300458498</v>
      </c>
      <c r="G24" s="51">
        <f t="shared" si="1"/>
        <v>0.5360090907141785</v>
      </c>
      <c r="H24" s="62">
        <f t="shared" si="2"/>
        <v>0.1498800959232614</v>
      </c>
      <c r="I24" s="63">
        <v>52563</v>
      </c>
      <c r="J24" s="63">
        <v>186564</v>
      </c>
      <c r="K24" s="73">
        <v>6672</v>
      </c>
    </row>
    <row r="25" spans="1:11" ht="18" customHeight="1">
      <c r="A25" s="42" t="s">
        <v>106</v>
      </c>
      <c r="B25" s="42" t="s">
        <v>70</v>
      </c>
      <c r="C25" s="58" t="s">
        <v>125</v>
      </c>
      <c r="D25" s="58">
        <v>6</v>
      </c>
      <c r="E25" s="58">
        <v>18</v>
      </c>
      <c r="F25" s="51">
        <f t="shared" si="0"/>
        <v>11.414873580275097</v>
      </c>
      <c r="G25" s="51">
        <f t="shared" si="1"/>
        <v>9.648163632855214</v>
      </c>
      <c r="H25" s="62">
        <f t="shared" si="2"/>
        <v>0.8992805755395683</v>
      </c>
      <c r="I25" s="63">
        <v>52563</v>
      </c>
      <c r="J25" s="63">
        <v>186564</v>
      </c>
      <c r="K25" s="73">
        <v>6672</v>
      </c>
    </row>
    <row r="26" spans="1:8" ht="28.5" customHeight="1">
      <c r="A26" s="118" t="s">
        <v>139</v>
      </c>
      <c r="B26" s="118"/>
      <c r="C26" s="118"/>
      <c r="D26" s="118"/>
      <c r="E26" s="118"/>
      <c r="F26" s="118"/>
      <c r="G26" s="118"/>
      <c r="H26" s="118"/>
    </row>
  </sheetData>
  <sheetProtection/>
  <mergeCells count="10">
    <mergeCell ref="A26:H26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2019-11-28T09:26:45Z</cp:lastPrinted>
  <dcterms:created xsi:type="dcterms:W3CDTF">2010-08-26T07:05:00Z</dcterms:created>
  <dcterms:modified xsi:type="dcterms:W3CDTF">2019-11-28T09:39:51Z</dcterms:modified>
  <cp:category/>
  <cp:version/>
  <cp:contentType/>
  <cp:contentStatus/>
</cp:coreProperties>
</file>