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5456" windowHeight="12396" tabRatio="783" activeTab="1"/>
  </bookViews>
  <sheets>
    <sheet name="родив.,умерш. абс.цифры" sheetId="1" r:id="rId1"/>
    <sheet name="на 1000 нас" sheetId="2" r:id="rId2"/>
    <sheet name="млад смерт абсцифры" sheetId="3" r:id="rId3"/>
    <sheet name="млад см на 1000 род" sheetId="4" r:id="rId4"/>
    <sheet name="Детская смертность" sheetId="5" r:id="rId5"/>
  </sheets>
  <definedNames>
    <definedName name="_xlnm.Print_Area" localSheetId="4">'Детская смертность'!$A$1:$H$25</definedName>
    <definedName name="_xlnm.Print_Area" localSheetId="3">'млад см на 1000 род'!$A$1:$G$24</definedName>
    <definedName name="_xlnm.Print_Area" localSheetId="2">'млад смерт абсцифры'!$A$1:$I$25</definedName>
    <definedName name="_xlnm.Print_Area" localSheetId="1">'на 1000 нас'!$A$1:$L$33</definedName>
    <definedName name="_xlnm.Print_Area" localSheetId="0">'родив.,умерш. абс.цифры'!$A$1:$I$31</definedName>
  </definedNames>
  <calcPr fullCalcOnLoad="1"/>
</workbook>
</file>

<file path=xl/sharedStrings.xml><?xml version="1.0" encoding="utf-8"?>
<sst xmlns="http://schemas.openxmlformats.org/spreadsheetml/2006/main" count="216" uniqueCount="146">
  <si>
    <t>ИТОГИ ЕСТЕСТВЕННОГО ДВИЖЕНИЯ НАСЕЛЕНИЯ РК</t>
  </si>
  <si>
    <t>Районы</t>
  </si>
  <si>
    <t>МЛАДЕНЧЕСКАЯ СМЕРТНОСТЬ ( ДЕТИ ДО 1 ГОДА )</t>
  </si>
  <si>
    <t>Причины</t>
  </si>
  <si>
    <t>отклонения</t>
  </si>
  <si>
    <t>( % )</t>
  </si>
  <si>
    <t>Всего по причинам</t>
  </si>
  <si>
    <t>1. Инфекционные и паразитарные болезни</t>
  </si>
  <si>
    <t xml:space="preserve">   -родовая травма</t>
  </si>
  <si>
    <t xml:space="preserve">   -гипоксия и асфиксия в родах</t>
  </si>
  <si>
    <t xml:space="preserve">   -геморрагич. нарушения плода и новорожденного</t>
  </si>
  <si>
    <t>Естественный</t>
  </si>
  <si>
    <t>на 1000 родившихся</t>
  </si>
  <si>
    <t>откл.(%)</t>
  </si>
  <si>
    <t xml:space="preserve">Количество родившихся </t>
  </si>
  <si>
    <t>Количество умерших детей до 1 года</t>
  </si>
  <si>
    <t>Муниципальные образования Республики Коми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</si>
  <si>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</si>
  <si>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</si>
  <si>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</si>
  <si>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</si>
  <si>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</si>
  <si>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</si>
  <si>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</si>
  <si>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</si>
  <si>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</si>
  <si>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</si>
  <si>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</si>
  <si>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</si>
  <si>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</si>
  <si>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</si>
  <si>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</si>
  <si>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</si>
  <si>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</si>
  <si>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</si>
  <si>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</si>
  <si>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родилось</t>
  </si>
  <si>
    <t>Население</t>
  </si>
  <si>
    <t>2.Новообразования</t>
  </si>
  <si>
    <t>3.Болезни крови</t>
  </si>
  <si>
    <t>4.Болезни эндокринной системы</t>
  </si>
  <si>
    <t>5. Болезни системы кровообращения</t>
  </si>
  <si>
    <t>6. Болезни нервной системы</t>
  </si>
  <si>
    <t>7. Болезни органов дыхания</t>
  </si>
  <si>
    <t>8. Отдельные состояния, возникающие в перинатальном периоде, в т.ч.</t>
  </si>
  <si>
    <t>9. Врожденные аномалии</t>
  </si>
  <si>
    <t>10. Признаки, симптомы, неточно обозначенные состояния</t>
  </si>
  <si>
    <t>11. Травмы и отравления</t>
  </si>
  <si>
    <t>ПО ПРИЧИНАМ НА 1000 РОДИВШИХСЯ</t>
  </si>
  <si>
    <t>Естественный прирост</t>
  </si>
  <si>
    <t>Всего по причинам*</t>
  </si>
  <si>
    <t>Муниципальные районы Республики Коми(сельское население)</t>
  </si>
  <si>
    <t>Городские округа Республики Коми (городское население)</t>
  </si>
  <si>
    <t>Рождаемость</t>
  </si>
  <si>
    <t>Смертность</t>
  </si>
  <si>
    <t>прирост</t>
  </si>
  <si>
    <t>Младенч.смерт-ть**</t>
  </si>
  <si>
    <t>ИТОГИ ЕСТЕСТВЕННОГО ДВИЖЕНИЯ НАСЕЛЕНИЯ РК*</t>
  </si>
  <si>
    <t>** информация по Комистату</t>
  </si>
  <si>
    <t>Муниципальные районы Республики Коми (сельское население)</t>
  </si>
  <si>
    <t>*по данным Комистат</t>
  </si>
  <si>
    <t>ПО ПРИЧИНАМ (абсолютные цифры*)</t>
  </si>
  <si>
    <t>Городской округ Вуктыл</t>
  </si>
  <si>
    <t>Всего  по комистату</t>
  </si>
  <si>
    <t>* рассчет Комистат, по причинам- рассчет РМИАЦ</t>
  </si>
  <si>
    <t xml:space="preserve">Количество умерших </t>
  </si>
  <si>
    <t>на 1000 человек населения</t>
  </si>
  <si>
    <t>2018г</t>
  </si>
  <si>
    <t>Причины смерти по классам заболеваний</t>
  </si>
  <si>
    <t>0-4 лет</t>
  </si>
  <si>
    <t>0-17 лет</t>
  </si>
  <si>
    <t>Врожденные аномалии</t>
  </si>
  <si>
    <t>Внешние причины</t>
  </si>
  <si>
    <t xml:space="preserve">Всего : </t>
  </si>
  <si>
    <t>1.</t>
  </si>
  <si>
    <t>Инфекционные и паразитарные болезни</t>
  </si>
  <si>
    <t>2.</t>
  </si>
  <si>
    <t>3.</t>
  </si>
  <si>
    <t>Болезни нервной системы</t>
  </si>
  <si>
    <t>Болезни крови и кроветворных органов</t>
  </si>
  <si>
    <t>Болезни эндокринной системы</t>
  </si>
  <si>
    <t>Психические расстройства</t>
  </si>
  <si>
    <t>Болезни системы кровообращения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</si>
  <si>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</si>
  <si>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</si>
  <si>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</si>
  <si>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мочеполовой системы</t>
  </si>
  <si>
    <t>Симптомы,признаки,неточно обозначенные состояния</t>
  </si>
  <si>
    <t>Состояния  в перинатальном периоде периоде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</si>
  <si>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</si>
  <si>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</si>
  <si>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</si>
  <si>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</si>
  <si>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</si>
  <si>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</si>
  <si>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</si>
  <si>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</si>
  <si>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</si>
  <si>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</si>
  <si>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</si>
  <si>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</si>
  <si>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</si>
  <si>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Болезни глаза и его придаточного аппарата.</t>
  </si>
  <si>
    <t>Болезни уха и сосцевидного отростка.</t>
  </si>
  <si>
    <t>Болезни органов дыхания</t>
  </si>
  <si>
    <t>Беременность,роды и послеродовый период</t>
  </si>
  <si>
    <t>17.</t>
  </si>
  <si>
    <t>18.</t>
  </si>
  <si>
    <t>19.</t>
  </si>
  <si>
    <t>A00-B99</t>
  </si>
  <si>
    <t>C00-D48</t>
  </si>
  <si>
    <t>D50-D89</t>
  </si>
  <si>
    <t>E00-E90</t>
  </si>
  <si>
    <t>F00-F99</t>
  </si>
  <si>
    <t>G00-G99</t>
  </si>
  <si>
    <t>H00-H59</t>
  </si>
  <si>
    <t>H60-H95</t>
  </si>
  <si>
    <t>I00-I99</t>
  </si>
  <si>
    <t>J00-J99</t>
  </si>
  <si>
    <t>K00-K93</t>
  </si>
  <si>
    <t>L00-L99</t>
  </si>
  <si>
    <t>M00-M99</t>
  </si>
  <si>
    <t>N00-N99</t>
  </si>
  <si>
    <t>O00-O99</t>
  </si>
  <si>
    <t>P00-P96</t>
  </si>
  <si>
    <t>Q00-Q99</t>
  </si>
  <si>
    <t>R00-R99</t>
  </si>
  <si>
    <t>S00-T98</t>
  </si>
  <si>
    <t>Коэффициент смертности детей от 0-4 лет на 1000 детей родившихся живыми</t>
  </si>
  <si>
    <t>Сведения о показателях смертности детей в возрасте от 0-4 лет и 0-17 лет по Республике Коми</t>
  </si>
  <si>
    <t>Шифры МКБ-10</t>
  </si>
  <si>
    <t>Коэффициенты смертности на 100 000 населения соответствующего возраста*</t>
  </si>
  <si>
    <t xml:space="preserve">Абсолютное число умерших </t>
  </si>
  <si>
    <t>Новообразования</t>
  </si>
  <si>
    <t>Приложение</t>
  </si>
  <si>
    <t xml:space="preserve">Население на 01.01.2018 года </t>
  </si>
  <si>
    <t>2019г</t>
  </si>
  <si>
    <t>(абсолютные цифры*) за  январь-март  2018-2019 г.г.</t>
  </si>
  <si>
    <t xml:space="preserve">за  январь-март  2018-2019 г.г. </t>
  </si>
  <si>
    <t xml:space="preserve">* информация рассчитана РМИАЦ по абсолютным данным Комистат </t>
  </si>
  <si>
    <t>ПО РЕСПУБЛИКЕ КОМИ  за январь-март  2018-2019 г.г.</t>
  </si>
  <si>
    <t>за январь-март   2019 года.*</t>
  </si>
  <si>
    <t>Родилось живыми за 3 мес.2019г</t>
  </si>
  <si>
    <t>к Письму ГБУЗ РК"РМИАЦ" от 30.04.2019г № 06-19/321</t>
  </si>
  <si>
    <t>ПО РЕСПУБЛИКЕ КОМИ за  январь-март  2018-2019 г.г.</t>
  </si>
  <si>
    <t xml:space="preserve">* абсолютное количество умерших всего по Комистату,  по причинам смерти сформировано без учета окончательных диагнозов,показатель  рассчитан ГБУЗ РК "РМИАЦ" на население на 01.01.2018 года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</si>
</sst>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[$-FC19]d\ mmmm\ yyyy\ &quot;г.&quot;"/>
    <numFmt numFmtId="181" formatCode="#,##0.0"/>
    <numFmt numFmtId="182" formatCode="#,##0.0&quot;р.&quot;"/>
  </numFmts>
  <fonts count="6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sz val="12"/>
      <name val="Arial Narrow"/>
      <family val="2"/>
    </font>
    <font>
      <sz val="9"/>
      <name val="Arial Cyr"/>
      <family val="2"/>
    </font>
    <font>
      <sz val="8"/>
      <name val="Arial Narrow"/>
      <family val="2"/>
    </font>
    <font>
      <sz val="12"/>
      <color indexed="10"/>
      <name val="Arial Narrow"/>
      <family val="2"/>
    </font>
    <font>
      <sz val="8"/>
      <name val="Times New Roman"/>
      <family val="1"/>
    </font>
    <font>
      <b/>
      <sz val="14"/>
      <name val="Arial Narrow"/>
      <family val="2"/>
    </font>
    <font>
      <sz val="11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" fontId="16" fillId="0" borderId="0" xfId="53" applyNumberFormat="1" applyFont="1" applyFill="1" applyBorder="1" applyAlignment="1">
      <alignment horizontal="center"/>
      <protection/>
    </xf>
    <xf numFmtId="172" fontId="1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1" fontId="8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172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indent="1"/>
    </xf>
    <xf numFmtId="0" fontId="12" fillId="0" borderId="13" xfId="0" applyFont="1" applyBorder="1" applyAlignment="1">
      <alignment horizontal="left" indent="1"/>
    </xf>
    <xf numFmtId="172" fontId="1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" fontId="63" fillId="0" borderId="0" xfId="53" applyNumberFormat="1" applyFont="1" applyFill="1" applyBorder="1" applyAlignment="1">
      <alignment horizontal="center"/>
      <protection/>
    </xf>
    <xf numFmtId="14" fontId="1" fillId="0" borderId="0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/>
    </xf>
    <xf numFmtId="172" fontId="12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7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72" fontId="0" fillId="0" borderId="0" xfId="0" applyNumberFormat="1" applyAlignment="1">
      <alignment wrapText="1"/>
    </xf>
    <xf numFmtId="0" fontId="11" fillId="0" borderId="13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horizontal="center"/>
    </xf>
    <xf numFmtId="1" fontId="25" fillId="0" borderId="13" xfId="53" applyNumberFormat="1" applyFont="1" applyFill="1" applyBorder="1" applyAlignment="1">
      <alignment horizontal="center"/>
      <protection/>
    </xf>
    <xf numFmtId="172" fontId="12" fillId="0" borderId="13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0" fillId="33" borderId="19" xfId="0" applyFont="1" applyFill="1" applyBorder="1" applyAlignment="1">
      <alignment horizontal="center" wrapText="1"/>
    </xf>
    <xf numFmtId="0" fontId="20" fillId="33" borderId="17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 vertical="center" wrapText="1"/>
    </xf>
    <xf numFmtId="0" fontId="64" fillId="0" borderId="13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75" zoomScaleSheetLayoutView="75" zoomScalePageLayoutView="0" workbookViewId="0" topLeftCell="A1">
      <selection activeCell="C10" sqref="C10"/>
    </sheetView>
  </sheetViews>
  <sheetFormatPr defaultColWidth="9.125" defaultRowHeight="12.75"/>
  <cols>
    <col min="1" max="1" width="75.25390625" style="2" customWidth="1"/>
    <col min="2" max="5" width="12.625" style="2" customWidth="1"/>
    <col min="6" max="6" width="10.125" style="2" customWidth="1"/>
    <col min="7" max="7" width="12.50390625" style="2" customWidth="1"/>
    <col min="8" max="8" width="13.00390625" style="2" customWidth="1"/>
    <col min="9" max="9" width="12.125" style="2" customWidth="1"/>
    <col min="10" max="10" width="13.875" style="2" customWidth="1"/>
    <col min="11" max="11" width="20.875" style="2" customWidth="1"/>
    <col min="12" max="12" width="9.125" style="2" customWidth="1"/>
    <col min="13" max="13" width="10.875" style="2" bestFit="1" customWidth="1"/>
    <col min="14" max="14" width="39.00390625" style="2" customWidth="1"/>
    <col min="15" max="16384" width="9.125" style="2" customWidth="1"/>
  </cols>
  <sheetData>
    <row r="1" spans="5:10" ht="17.25">
      <c r="E1" s="69" t="s">
        <v>134</v>
      </c>
      <c r="F1" s="69"/>
      <c r="G1" s="69"/>
      <c r="H1" s="69"/>
      <c r="I1" s="69"/>
      <c r="J1" s="69"/>
    </row>
    <row r="2" spans="5:10" ht="17.25">
      <c r="E2" s="69" t="s">
        <v>143</v>
      </c>
      <c r="F2" s="69"/>
      <c r="G2" s="69"/>
      <c r="H2" s="69"/>
      <c r="I2" s="69"/>
      <c r="J2" s="69"/>
    </row>
    <row r="3" spans="1:8" ht="17.25">
      <c r="A3" s="81" t="s">
        <v>0</v>
      </c>
      <c r="B3" s="81"/>
      <c r="C3" s="81"/>
      <c r="D3" s="81"/>
      <c r="E3" s="81"/>
      <c r="F3" s="81"/>
      <c r="G3" s="81"/>
      <c r="H3" s="1"/>
    </row>
    <row r="4" spans="1:8" ht="17.25">
      <c r="A4" s="81" t="s">
        <v>137</v>
      </c>
      <c r="B4" s="81"/>
      <c r="C4" s="81"/>
      <c r="D4" s="81"/>
      <c r="E4" s="81"/>
      <c r="F4" s="81"/>
      <c r="G4" s="81"/>
      <c r="H4" s="1"/>
    </row>
    <row r="5" spans="1:11" ht="18" customHeight="1">
      <c r="A5" s="82" t="s">
        <v>1</v>
      </c>
      <c r="B5" s="83" t="s">
        <v>14</v>
      </c>
      <c r="C5" s="83"/>
      <c r="D5" s="84" t="s">
        <v>65</v>
      </c>
      <c r="E5" s="84"/>
      <c r="F5" s="84" t="s">
        <v>15</v>
      </c>
      <c r="G5" s="84"/>
      <c r="H5" s="80" t="s">
        <v>49</v>
      </c>
      <c r="I5" s="80"/>
      <c r="J5" s="3"/>
      <c r="K5" s="4"/>
    </row>
    <row r="6" spans="1:13" ht="18" customHeight="1">
      <c r="A6" s="82"/>
      <c r="B6" s="83"/>
      <c r="C6" s="83"/>
      <c r="D6" s="84"/>
      <c r="E6" s="84"/>
      <c r="F6" s="84"/>
      <c r="G6" s="84"/>
      <c r="H6" s="80"/>
      <c r="I6" s="80"/>
      <c r="J6" s="79" t="s">
        <v>37</v>
      </c>
      <c r="K6" s="79"/>
      <c r="L6" s="56"/>
      <c r="M6" s="3"/>
    </row>
    <row r="7" spans="1:13" ht="18" customHeight="1">
      <c r="A7" s="82"/>
      <c r="B7" s="70" t="s">
        <v>67</v>
      </c>
      <c r="C7" s="70" t="s">
        <v>136</v>
      </c>
      <c r="D7" s="70" t="s">
        <v>67</v>
      </c>
      <c r="E7" s="70" t="s">
        <v>136</v>
      </c>
      <c r="F7" s="70" t="s">
        <v>67</v>
      </c>
      <c r="G7" s="70" t="s">
        <v>136</v>
      </c>
      <c r="H7" s="70" t="s">
        <v>67</v>
      </c>
      <c r="I7" s="70" t="s">
        <v>136</v>
      </c>
      <c r="J7" s="53">
        <v>43101</v>
      </c>
      <c r="K7" s="53">
        <v>43466</v>
      </c>
      <c r="L7" s="50"/>
      <c r="M7" s="3"/>
    </row>
    <row r="8" spans="1:13" ht="18" customHeight="1">
      <c r="A8" s="49" t="s">
        <v>16</v>
      </c>
      <c r="B8" s="42">
        <v>2114</v>
      </c>
      <c r="C8" s="75">
        <v>1870</v>
      </c>
      <c r="D8" s="42">
        <v>2549</v>
      </c>
      <c r="E8" s="75">
        <v>2535</v>
      </c>
      <c r="F8" s="42">
        <v>10</v>
      </c>
      <c r="G8" s="75">
        <v>3</v>
      </c>
      <c r="H8" s="74">
        <f aca="true" t="shared" si="0" ref="H8:H30">B8-D8</f>
        <v>-435</v>
      </c>
      <c r="I8" s="42">
        <f>C8-E8</f>
        <v>-665</v>
      </c>
      <c r="J8" s="76">
        <v>840873</v>
      </c>
      <c r="K8" s="76">
        <v>830235</v>
      </c>
      <c r="L8" s="8"/>
      <c r="M8" s="8"/>
    </row>
    <row r="9" spans="1:13" ht="18" customHeight="1">
      <c r="A9" s="43" t="s">
        <v>52</v>
      </c>
      <c r="B9" s="42">
        <v>1561</v>
      </c>
      <c r="C9" s="75">
        <v>1347</v>
      </c>
      <c r="D9" s="42">
        <v>1753</v>
      </c>
      <c r="E9" s="75">
        <v>1758</v>
      </c>
      <c r="F9" s="42">
        <v>9</v>
      </c>
      <c r="G9" s="75">
        <v>2</v>
      </c>
      <c r="H9" s="74">
        <f t="shared" si="0"/>
        <v>-192</v>
      </c>
      <c r="I9" s="42">
        <f aca="true" t="shared" si="1" ref="I9:I30">C9-E9</f>
        <v>-411</v>
      </c>
      <c r="J9" s="77">
        <v>656821</v>
      </c>
      <c r="K9" s="77">
        <v>649451</v>
      </c>
      <c r="L9" s="8"/>
      <c r="M9" s="8"/>
    </row>
    <row r="10" spans="1:13" ht="18" customHeight="1">
      <c r="A10" s="43" t="s">
        <v>51</v>
      </c>
      <c r="B10" s="42">
        <v>553</v>
      </c>
      <c r="C10" s="75">
        <v>523</v>
      </c>
      <c r="D10" s="42">
        <v>796</v>
      </c>
      <c r="E10" s="75">
        <v>777</v>
      </c>
      <c r="F10" s="42">
        <v>1</v>
      </c>
      <c r="G10" s="75">
        <v>1</v>
      </c>
      <c r="H10" s="74">
        <f t="shared" si="0"/>
        <v>-243</v>
      </c>
      <c r="I10" s="42">
        <f t="shared" si="1"/>
        <v>-254</v>
      </c>
      <c r="J10" s="77">
        <v>184052</v>
      </c>
      <c r="K10" s="76">
        <v>180784</v>
      </c>
      <c r="L10" s="8"/>
      <c r="M10" s="8"/>
    </row>
    <row r="11" spans="1:16" ht="18" customHeight="1">
      <c r="A11" s="43" t="s">
        <v>62</v>
      </c>
      <c r="B11" s="42">
        <v>24</v>
      </c>
      <c r="C11" s="75">
        <v>25</v>
      </c>
      <c r="D11" s="42">
        <v>50</v>
      </c>
      <c r="E11" s="75">
        <v>55</v>
      </c>
      <c r="F11" s="72"/>
      <c r="G11" s="75"/>
      <c r="H11" s="74">
        <f t="shared" si="0"/>
        <v>-26</v>
      </c>
      <c r="I11" s="42">
        <f t="shared" si="1"/>
        <v>-30</v>
      </c>
      <c r="J11" s="76">
        <v>11797</v>
      </c>
      <c r="K11" s="76">
        <v>11494</v>
      </c>
      <c r="L11" s="8"/>
      <c r="M11" s="8"/>
      <c r="N11" s="51"/>
      <c r="O11" s="15"/>
      <c r="P11" s="15"/>
    </row>
    <row r="12" spans="1:16" ht="18" customHeight="1">
      <c r="A12" s="43" t="s">
        <v>17</v>
      </c>
      <c r="B12" s="42">
        <v>76</v>
      </c>
      <c r="C12" s="75">
        <v>68</v>
      </c>
      <c r="D12" s="42">
        <v>74</v>
      </c>
      <c r="E12" s="75">
        <v>62</v>
      </c>
      <c r="F12" s="73">
        <v>1</v>
      </c>
      <c r="G12" s="75"/>
      <c r="H12" s="74">
        <f t="shared" si="0"/>
        <v>2</v>
      </c>
      <c r="I12" s="42">
        <f t="shared" si="1"/>
        <v>6</v>
      </c>
      <c r="J12" s="76">
        <v>17297</v>
      </c>
      <c r="K12" s="76">
        <v>17129</v>
      </c>
      <c r="L12" s="8"/>
      <c r="M12" s="8"/>
      <c r="N12" s="51"/>
      <c r="O12" s="15"/>
      <c r="P12" s="15"/>
    </row>
    <row r="13" spans="1:16" ht="18" customHeight="1">
      <c r="A13" s="43" t="s">
        <v>18</v>
      </c>
      <c r="B13" s="42">
        <v>34</v>
      </c>
      <c r="C13" s="75">
        <v>42</v>
      </c>
      <c r="D13" s="42">
        <v>63</v>
      </c>
      <c r="E13" s="75">
        <v>66</v>
      </c>
      <c r="F13" s="73"/>
      <c r="G13" s="75"/>
      <c r="H13" s="74">
        <f t="shared" si="0"/>
        <v>-29</v>
      </c>
      <c r="I13" s="42">
        <f t="shared" si="1"/>
        <v>-24</v>
      </c>
      <c r="J13" s="76">
        <v>19013</v>
      </c>
      <c r="K13" s="76">
        <v>18716</v>
      </c>
      <c r="L13" s="8"/>
      <c r="M13" s="8"/>
      <c r="N13" s="51"/>
      <c r="O13" s="15"/>
      <c r="P13" s="15"/>
    </row>
    <row r="14" spans="1:16" ht="18" customHeight="1">
      <c r="A14" s="43" t="s">
        <v>19</v>
      </c>
      <c r="B14" s="42">
        <v>18</v>
      </c>
      <c r="C14" s="75">
        <v>21</v>
      </c>
      <c r="D14" s="42">
        <v>29</v>
      </c>
      <c r="E14" s="75">
        <v>40</v>
      </c>
      <c r="F14" s="73"/>
      <c r="G14" s="75"/>
      <c r="H14" s="74">
        <f t="shared" si="0"/>
        <v>-11</v>
      </c>
      <c r="I14" s="42">
        <f t="shared" si="1"/>
        <v>-19</v>
      </c>
      <c r="J14" s="76">
        <v>7435</v>
      </c>
      <c r="K14" s="76">
        <v>7332</v>
      </c>
      <c r="L14" s="8"/>
      <c r="M14" s="8"/>
      <c r="N14" s="51"/>
      <c r="O14" s="15"/>
      <c r="P14" s="15"/>
    </row>
    <row r="15" spans="1:16" ht="18" customHeight="1">
      <c r="A15" s="43" t="s">
        <v>20</v>
      </c>
      <c r="B15" s="42">
        <v>58</v>
      </c>
      <c r="C15" s="75">
        <v>47</v>
      </c>
      <c r="D15" s="42">
        <v>69</v>
      </c>
      <c r="E15" s="75">
        <v>84</v>
      </c>
      <c r="F15" s="72"/>
      <c r="G15" s="75"/>
      <c r="H15" s="74">
        <f t="shared" si="0"/>
        <v>-11</v>
      </c>
      <c r="I15" s="42">
        <f t="shared" si="1"/>
        <v>-37</v>
      </c>
      <c r="J15" s="76">
        <v>18379</v>
      </c>
      <c r="K15" s="76">
        <v>18071</v>
      </c>
      <c r="L15" s="8"/>
      <c r="M15" s="8"/>
      <c r="N15" s="51"/>
      <c r="O15" s="15"/>
      <c r="P15" s="15"/>
    </row>
    <row r="16" spans="1:16" ht="18" customHeight="1">
      <c r="A16" s="43" t="s">
        <v>21</v>
      </c>
      <c r="B16" s="42">
        <v>141</v>
      </c>
      <c r="C16" s="75">
        <v>82</v>
      </c>
      <c r="D16" s="42">
        <v>185</v>
      </c>
      <c r="E16" s="75">
        <v>175</v>
      </c>
      <c r="F16" s="73"/>
      <c r="G16" s="75">
        <v>1</v>
      </c>
      <c r="H16" s="74">
        <f t="shared" si="0"/>
        <v>-44</v>
      </c>
      <c r="I16" s="42">
        <f t="shared" si="1"/>
        <v>-93</v>
      </c>
      <c r="J16" s="76">
        <v>50842</v>
      </c>
      <c r="K16" s="76">
        <v>49744</v>
      </c>
      <c r="L16" s="8"/>
      <c r="M16" s="8"/>
      <c r="N16" s="51"/>
      <c r="O16" s="15"/>
      <c r="P16" s="15"/>
    </row>
    <row r="17" spans="1:16" ht="18" customHeight="1">
      <c r="A17" s="43" t="s">
        <v>22</v>
      </c>
      <c r="B17" s="42">
        <v>50</v>
      </c>
      <c r="C17" s="75">
        <v>59</v>
      </c>
      <c r="D17" s="42">
        <v>80</v>
      </c>
      <c r="E17" s="75">
        <v>71</v>
      </c>
      <c r="F17" s="73"/>
      <c r="G17" s="75"/>
      <c r="H17" s="74">
        <f t="shared" si="0"/>
        <v>-30</v>
      </c>
      <c r="I17" s="42">
        <f t="shared" si="1"/>
        <v>-12</v>
      </c>
      <c r="J17" s="76">
        <v>17276</v>
      </c>
      <c r="K17" s="76">
        <v>16916</v>
      </c>
      <c r="L17" s="8"/>
      <c r="M17" s="8"/>
      <c r="N17" s="51"/>
      <c r="O17" s="15"/>
      <c r="P17" s="15"/>
    </row>
    <row r="18" spans="1:16" ht="18" customHeight="1">
      <c r="A18" s="43" t="s">
        <v>23</v>
      </c>
      <c r="B18" s="42">
        <v>109</v>
      </c>
      <c r="C18" s="75">
        <v>89</v>
      </c>
      <c r="D18" s="42">
        <v>113</v>
      </c>
      <c r="E18" s="75">
        <v>150</v>
      </c>
      <c r="F18" s="73"/>
      <c r="G18" s="75"/>
      <c r="H18" s="74">
        <f t="shared" si="0"/>
        <v>-4</v>
      </c>
      <c r="I18" s="42">
        <f t="shared" si="1"/>
        <v>-61</v>
      </c>
      <c r="J18" s="76">
        <v>43507</v>
      </c>
      <c r="K18" s="76">
        <v>42939</v>
      </c>
      <c r="L18" s="8"/>
      <c r="M18" s="8"/>
      <c r="N18" s="51"/>
      <c r="O18" s="15"/>
      <c r="P18" s="15"/>
    </row>
    <row r="19" spans="1:16" ht="18" customHeight="1">
      <c r="A19" s="43" t="s">
        <v>24</v>
      </c>
      <c r="B19" s="42">
        <v>80</v>
      </c>
      <c r="C19" s="75">
        <v>70</v>
      </c>
      <c r="D19" s="42">
        <v>74</v>
      </c>
      <c r="E19" s="75">
        <v>74</v>
      </c>
      <c r="F19" s="73"/>
      <c r="G19" s="75"/>
      <c r="H19" s="74">
        <f t="shared" si="0"/>
        <v>6</v>
      </c>
      <c r="I19" s="42">
        <f t="shared" si="1"/>
        <v>-4</v>
      </c>
      <c r="J19" s="76">
        <v>24262</v>
      </c>
      <c r="K19" s="76">
        <v>24392</v>
      </c>
      <c r="L19" s="8"/>
      <c r="M19" s="8"/>
      <c r="N19" s="51"/>
      <c r="O19" s="15"/>
      <c r="P19" s="15"/>
    </row>
    <row r="20" spans="1:16" ht="18" customHeight="1">
      <c r="A20" s="43" t="s">
        <v>25</v>
      </c>
      <c r="B20" s="42">
        <v>38</v>
      </c>
      <c r="C20" s="75">
        <v>45</v>
      </c>
      <c r="D20" s="42">
        <v>63</v>
      </c>
      <c r="E20" s="75">
        <v>55</v>
      </c>
      <c r="F20" s="73"/>
      <c r="G20" s="75"/>
      <c r="H20" s="74">
        <f t="shared" si="0"/>
        <v>-25</v>
      </c>
      <c r="I20" s="42">
        <f t="shared" si="1"/>
        <v>-10</v>
      </c>
      <c r="J20" s="76">
        <v>12818</v>
      </c>
      <c r="K20" s="76">
        <v>12541</v>
      </c>
      <c r="L20" s="8"/>
      <c r="M20" s="8"/>
      <c r="N20" s="51"/>
      <c r="O20" s="15"/>
      <c r="P20" s="15"/>
    </row>
    <row r="21" spans="1:16" ht="18" customHeight="1">
      <c r="A21" s="43" t="s">
        <v>26</v>
      </c>
      <c r="B21" s="42">
        <v>25</v>
      </c>
      <c r="C21" s="75">
        <v>26</v>
      </c>
      <c r="D21" s="42">
        <v>59</v>
      </c>
      <c r="E21" s="75">
        <v>59</v>
      </c>
      <c r="F21" s="73"/>
      <c r="G21" s="75"/>
      <c r="H21" s="74">
        <f t="shared" si="0"/>
        <v>-34</v>
      </c>
      <c r="I21" s="42">
        <f t="shared" si="1"/>
        <v>-33</v>
      </c>
      <c r="J21" s="76">
        <v>11206</v>
      </c>
      <c r="K21" s="76">
        <v>10886</v>
      </c>
      <c r="L21" s="8"/>
      <c r="M21" s="8"/>
      <c r="N21" s="51"/>
      <c r="O21" s="15"/>
      <c r="P21" s="15"/>
    </row>
    <row r="22" spans="1:16" ht="18" customHeight="1">
      <c r="A22" s="43" t="s">
        <v>27</v>
      </c>
      <c r="B22" s="42">
        <v>49</v>
      </c>
      <c r="C22" s="75">
        <v>29</v>
      </c>
      <c r="D22" s="42">
        <v>67</v>
      </c>
      <c r="E22" s="75">
        <v>61</v>
      </c>
      <c r="F22" s="73"/>
      <c r="G22" s="75"/>
      <c r="H22" s="74">
        <f t="shared" si="0"/>
        <v>-18</v>
      </c>
      <c r="I22" s="42">
        <f t="shared" si="1"/>
        <v>-32</v>
      </c>
      <c r="J22" s="76">
        <v>17584</v>
      </c>
      <c r="K22" s="76">
        <v>17153</v>
      </c>
      <c r="L22" s="8"/>
      <c r="M22" s="8"/>
      <c r="N22" s="51"/>
      <c r="O22" s="15"/>
      <c r="P22" s="15"/>
    </row>
    <row r="23" spans="1:16" ht="18" customHeight="1">
      <c r="A23" s="43" t="s">
        <v>28</v>
      </c>
      <c r="B23" s="42">
        <v>60</v>
      </c>
      <c r="C23" s="75">
        <v>64</v>
      </c>
      <c r="D23" s="42">
        <v>111</v>
      </c>
      <c r="E23" s="75">
        <v>93</v>
      </c>
      <c r="F23" s="73"/>
      <c r="G23" s="75"/>
      <c r="H23" s="74">
        <f t="shared" si="0"/>
        <v>-51</v>
      </c>
      <c r="I23" s="42">
        <f t="shared" si="1"/>
        <v>-29</v>
      </c>
      <c r="J23" s="76">
        <v>25786</v>
      </c>
      <c r="K23" s="76">
        <v>25377</v>
      </c>
      <c r="L23" s="8"/>
      <c r="M23" s="8"/>
      <c r="N23" s="51"/>
      <c r="O23" s="15"/>
      <c r="P23" s="15"/>
    </row>
    <row r="24" spans="1:16" ht="18" customHeight="1">
      <c r="A24" s="43" t="s">
        <v>29</v>
      </c>
      <c r="B24" s="42">
        <v>75</v>
      </c>
      <c r="C24" s="75">
        <v>91</v>
      </c>
      <c r="D24" s="42">
        <v>102</v>
      </c>
      <c r="E24" s="75">
        <v>120</v>
      </c>
      <c r="F24" s="73"/>
      <c r="G24" s="75"/>
      <c r="H24" s="74">
        <f t="shared" si="0"/>
        <v>-27</v>
      </c>
      <c r="I24" s="42">
        <f t="shared" si="1"/>
        <v>-29</v>
      </c>
      <c r="J24" s="76">
        <v>24195</v>
      </c>
      <c r="K24" s="76">
        <v>23769</v>
      </c>
      <c r="L24" s="8"/>
      <c r="M24" s="8"/>
      <c r="N24" s="51"/>
      <c r="O24" s="15"/>
      <c r="P24" s="15"/>
    </row>
    <row r="25" spans="1:16" ht="18" customHeight="1">
      <c r="A25" s="43" t="s">
        <v>30</v>
      </c>
      <c r="B25" s="42">
        <v>35</v>
      </c>
      <c r="C25" s="75">
        <v>28</v>
      </c>
      <c r="D25" s="42">
        <v>52</v>
      </c>
      <c r="E25" s="75">
        <v>53</v>
      </c>
      <c r="F25" s="73"/>
      <c r="G25" s="75"/>
      <c r="H25" s="74">
        <f t="shared" si="0"/>
        <v>-17</v>
      </c>
      <c r="I25" s="42">
        <f t="shared" si="1"/>
        <v>-25</v>
      </c>
      <c r="J25" s="76">
        <v>11326</v>
      </c>
      <c r="K25" s="76">
        <v>11166</v>
      </c>
      <c r="L25" s="8"/>
      <c r="M25" s="8"/>
      <c r="N25" s="51"/>
      <c r="O25" s="15"/>
      <c r="P25" s="15"/>
    </row>
    <row r="26" spans="1:16" ht="18" customHeight="1">
      <c r="A26" s="43" t="s">
        <v>31</v>
      </c>
      <c r="B26" s="42">
        <v>636</v>
      </c>
      <c r="C26" s="75">
        <v>514</v>
      </c>
      <c r="D26" s="42">
        <v>632</v>
      </c>
      <c r="E26" s="75">
        <v>643</v>
      </c>
      <c r="F26" s="73">
        <v>4</v>
      </c>
      <c r="G26" s="75">
        <v>2</v>
      </c>
      <c r="H26" s="74">
        <f t="shared" si="0"/>
        <v>4</v>
      </c>
      <c r="I26" s="42">
        <f t="shared" si="1"/>
        <v>-129</v>
      </c>
      <c r="J26" s="76">
        <v>260822</v>
      </c>
      <c r="K26" s="76">
        <v>260345</v>
      </c>
      <c r="L26" s="8"/>
      <c r="M26" s="8"/>
      <c r="N26" s="51"/>
      <c r="O26" s="15"/>
      <c r="P26" s="15"/>
    </row>
    <row r="27" spans="1:16" ht="18" customHeight="1">
      <c r="A27" s="43" t="s">
        <v>32</v>
      </c>
      <c r="B27" s="42">
        <v>190</v>
      </c>
      <c r="C27" s="75">
        <v>169</v>
      </c>
      <c r="D27" s="42">
        <v>207</v>
      </c>
      <c r="E27" s="75">
        <v>183</v>
      </c>
      <c r="F27" s="73">
        <v>2</v>
      </c>
      <c r="G27" s="75"/>
      <c r="H27" s="74">
        <f t="shared" si="0"/>
        <v>-17</v>
      </c>
      <c r="I27" s="42">
        <f t="shared" si="1"/>
        <v>-14</v>
      </c>
      <c r="J27" s="76">
        <v>77314</v>
      </c>
      <c r="K27" s="76">
        <v>74756</v>
      </c>
      <c r="L27" s="8"/>
      <c r="M27" s="8"/>
      <c r="N27" s="51"/>
      <c r="O27" s="15"/>
      <c r="P27" s="15"/>
    </row>
    <row r="28" spans="1:16" ht="18" customHeight="1">
      <c r="A28" s="43" t="s">
        <v>33</v>
      </c>
      <c r="B28" s="42">
        <v>53</v>
      </c>
      <c r="C28" s="75">
        <v>45</v>
      </c>
      <c r="D28" s="42">
        <v>111</v>
      </c>
      <c r="E28" s="75">
        <v>74</v>
      </c>
      <c r="F28" s="73"/>
      <c r="G28" s="75"/>
      <c r="H28" s="74">
        <f t="shared" si="0"/>
        <v>-58</v>
      </c>
      <c r="I28" s="42">
        <f t="shared" si="1"/>
        <v>-29</v>
      </c>
      <c r="J28" s="76">
        <v>28147</v>
      </c>
      <c r="K28" s="76">
        <v>27569</v>
      </c>
      <c r="L28" s="8"/>
      <c r="M28" s="8"/>
      <c r="N28" s="51"/>
      <c r="O28" s="15"/>
      <c r="P28" s="15"/>
    </row>
    <row r="29" spans="1:16" ht="18" customHeight="1">
      <c r="A29" s="43" t="s">
        <v>34</v>
      </c>
      <c r="B29" s="42">
        <v>127</v>
      </c>
      <c r="C29" s="75">
        <v>108</v>
      </c>
      <c r="D29" s="42">
        <v>92</v>
      </c>
      <c r="E29" s="75">
        <v>101</v>
      </c>
      <c r="F29" s="73">
        <v>1</v>
      </c>
      <c r="G29" s="75"/>
      <c r="H29" s="74">
        <f t="shared" si="0"/>
        <v>35</v>
      </c>
      <c r="I29" s="42">
        <f t="shared" si="1"/>
        <v>7</v>
      </c>
      <c r="J29" s="76">
        <v>44090</v>
      </c>
      <c r="K29" s="76">
        <v>43691</v>
      </c>
      <c r="L29" s="8"/>
      <c r="M29" s="8"/>
      <c r="N29" s="51"/>
      <c r="O29" s="15"/>
      <c r="P29" s="15"/>
    </row>
    <row r="30" spans="1:16" ht="18" customHeight="1">
      <c r="A30" s="43" t="s">
        <v>35</v>
      </c>
      <c r="B30" s="71">
        <v>236</v>
      </c>
      <c r="C30" s="75">
        <v>248</v>
      </c>
      <c r="D30" s="42">
        <v>316</v>
      </c>
      <c r="E30" s="75">
        <v>316</v>
      </c>
      <c r="F30" s="71">
        <v>2</v>
      </c>
      <c r="G30" s="75"/>
      <c r="H30" s="74">
        <f t="shared" si="0"/>
        <v>-80</v>
      </c>
      <c r="I30" s="42">
        <f t="shared" si="1"/>
        <v>-68</v>
      </c>
      <c r="J30" s="76">
        <v>117777</v>
      </c>
      <c r="K30" s="76">
        <v>116249</v>
      </c>
      <c r="L30" s="8"/>
      <c r="M30" s="8"/>
      <c r="N30" s="51"/>
      <c r="O30" s="15"/>
      <c r="P30" s="15"/>
    </row>
    <row r="31" spans="1:16" ht="18">
      <c r="A31" s="40" t="s">
        <v>60</v>
      </c>
      <c r="B31" s="40"/>
      <c r="D31" s="40"/>
      <c r="F31" s="40"/>
      <c r="G31" s="40"/>
      <c r="H31" s="5"/>
      <c r="I31" s="3"/>
      <c r="J31" s="3"/>
      <c r="N31" s="51"/>
      <c r="O31" s="52"/>
      <c r="P31" s="52"/>
    </row>
    <row r="32" spans="1:11" ht="17.25">
      <c r="A32" s="3"/>
      <c r="B32" s="3"/>
      <c r="C32" s="5"/>
      <c r="D32" s="5"/>
      <c r="E32" s="5"/>
      <c r="F32" s="5"/>
      <c r="G32" s="5"/>
      <c r="H32" s="5"/>
      <c r="I32" s="3"/>
      <c r="J32" s="3"/>
      <c r="K32" s="3"/>
    </row>
    <row r="33" spans="1:8" ht="17.25">
      <c r="A33" s="3"/>
      <c r="B33" s="3"/>
      <c r="C33" s="5"/>
      <c r="D33" s="5"/>
      <c r="E33" s="5"/>
      <c r="F33" s="5"/>
      <c r="G33" s="5"/>
      <c r="H33" s="5"/>
    </row>
    <row r="34" spans="1:8" ht="17.25">
      <c r="A34" s="3"/>
      <c r="B34" s="3"/>
      <c r="C34" s="5"/>
      <c r="D34" s="5"/>
      <c r="E34" s="5"/>
      <c r="F34" s="5"/>
      <c r="G34" s="5"/>
      <c r="H34" s="5"/>
    </row>
    <row r="35" spans="1:7" ht="17.25">
      <c r="A35" s="3"/>
      <c r="B35" s="3"/>
      <c r="C35" s="3"/>
      <c r="D35" s="3"/>
      <c r="E35" s="3"/>
      <c r="F35" s="3"/>
      <c r="G35" s="3"/>
    </row>
    <row r="36" spans="1:7" ht="17.25">
      <c r="A36" s="3"/>
      <c r="B36" s="3"/>
      <c r="C36" s="3"/>
      <c r="D36" s="3"/>
      <c r="E36" s="3"/>
      <c r="F36" s="3"/>
      <c r="G36" s="3"/>
    </row>
    <row r="37" spans="1:7" ht="17.25">
      <c r="A37" s="3"/>
      <c r="B37" s="3"/>
      <c r="C37" s="3"/>
      <c r="D37" s="3"/>
      <c r="E37" s="3"/>
      <c r="F37" s="3"/>
      <c r="G37" s="3"/>
    </row>
    <row r="38" spans="1:7" ht="17.25">
      <c r="A38" s="3"/>
      <c r="B38" s="3"/>
      <c r="C38" s="3"/>
      <c r="D38" s="3"/>
      <c r="E38" s="3"/>
      <c r="F38" s="3"/>
      <c r="G38" s="3"/>
    </row>
  </sheetData>
  <sheetProtection/>
  <mergeCells count="8">
    <mergeCell ref="J6:K6"/>
    <mergeCell ref="H5:I6"/>
    <mergeCell ref="A3:G3"/>
    <mergeCell ref="A4:G4"/>
    <mergeCell ref="A5:A7"/>
    <mergeCell ref="B5:C6"/>
    <mergeCell ref="D5:E6"/>
    <mergeCell ref="F5:G6"/>
  </mergeCells>
  <printOptions horizontalCentered="1" verticalCentered="1"/>
  <pageMargins left="0.7874015748031497" right="0.7874015748031497" top="0.5118110236220472" bottom="0.4724409448818898" header="0.2362204724409449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="90" zoomScaleSheetLayoutView="9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7" sqref="G7:G29"/>
    </sheetView>
  </sheetViews>
  <sheetFormatPr defaultColWidth="9.125" defaultRowHeight="12.75" outlineLevelCol="1"/>
  <cols>
    <col min="1" max="1" width="70.125" style="2" customWidth="1"/>
    <col min="2" max="2" width="10.375" style="2" customWidth="1" outlineLevel="1"/>
    <col min="3" max="3" width="10.875" style="2" customWidth="1" outlineLevel="1"/>
    <col min="4" max="4" width="9.50390625" style="2" customWidth="1" outlineLevel="1"/>
    <col min="5" max="5" width="8.00390625" style="2" customWidth="1" outlineLevel="1"/>
    <col min="6" max="6" width="8.375" style="2" customWidth="1" outlineLevel="1"/>
    <col min="7" max="7" width="9.50390625" style="2" customWidth="1" outlineLevel="1"/>
    <col min="8" max="8" width="9.00390625" style="2" customWidth="1" outlineLevel="1"/>
    <col min="9" max="9" width="8.50390625" style="2" customWidth="1" outlineLevel="1"/>
    <col min="10" max="10" width="7.50390625" style="39" customWidth="1" outlineLevel="1"/>
    <col min="11" max="11" width="9.50390625" style="39" customWidth="1" outlineLevel="1"/>
    <col min="12" max="12" width="10.875" style="39" customWidth="1" outlineLevel="1"/>
    <col min="13" max="14" width="9.125" style="12" customWidth="1"/>
    <col min="15" max="15" width="9.125" style="13" customWidth="1"/>
    <col min="16" max="16384" width="9.125" style="2" customWidth="1"/>
  </cols>
  <sheetData>
    <row r="1" spans="1:12" ht="17.25">
      <c r="A1" s="81" t="s">
        <v>57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7.25">
      <c r="A2" s="81" t="s">
        <v>138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" customHeight="1">
      <c r="A4" s="80" t="s">
        <v>1</v>
      </c>
      <c r="B4" s="87" t="s">
        <v>53</v>
      </c>
      <c r="C4" s="87"/>
      <c r="D4" s="87"/>
      <c r="E4" s="87" t="s">
        <v>54</v>
      </c>
      <c r="F4" s="87"/>
      <c r="G4" s="87"/>
      <c r="H4" s="87" t="s">
        <v>11</v>
      </c>
      <c r="I4" s="87"/>
      <c r="J4" s="87" t="s">
        <v>56</v>
      </c>
      <c r="K4" s="87"/>
      <c r="L4" s="87"/>
    </row>
    <row r="5" spans="1:12" ht="18" customHeight="1">
      <c r="A5" s="80"/>
      <c r="B5" s="87" t="s">
        <v>66</v>
      </c>
      <c r="C5" s="87"/>
      <c r="D5" s="87"/>
      <c r="E5" s="87" t="s">
        <v>66</v>
      </c>
      <c r="F5" s="87"/>
      <c r="G5" s="87"/>
      <c r="H5" s="87" t="s">
        <v>55</v>
      </c>
      <c r="I5" s="87"/>
      <c r="J5" s="87" t="s">
        <v>12</v>
      </c>
      <c r="K5" s="87"/>
      <c r="L5" s="87"/>
    </row>
    <row r="6" spans="1:12" ht="18.75" customHeight="1">
      <c r="A6" s="86"/>
      <c r="B6" s="41" t="s">
        <v>67</v>
      </c>
      <c r="C6" s="41" t="s">
        <v>136</v>
      </c>
      <c r="D6" s="41" t="s">
        <v>13</v>
      </c>
      <c r="E6" s="41" t="s">
        <v>67</v>
      </c>
      <c r="F6" s="41" t="s">
        <v>136</v>
      </c>
      <c r="G6" s="41" t="s">
        <v>13</v>
      </c>
      <c r="H6" s="41" t="s">
        <v>67</v>
      </c>
      <c r="I6" s="41" t="s">
        <v>136</v>
      </c>
      <c r="J6" s="41" t="s">
        <v>67</v>
      </c>
      <c r="K6" s="41" t="s">
        <v>136</v>
      </c>
      <c r="L6" s="41" t="s">
        <v>13</v>
      </c>
    </row>
    <row r="7" spans="1:15" ht="18" customHeight="1">
      <c r="A7" s="45" t="s">
        <v>16</v>
      </c>
      <c r="B7" s="44">
        <f>'родив.,умерш. абс.цифры'!B8*1000/'родив.,умерш. абс.цифры'!J8</f>
        <v>2.5140538464191384</v>
      </c>
      <c r="C7" s="44">
        <f>'родив.,умерш. абс.цифры'!C8*1000/'родив.,умерш. абс.цифры'!K8</f>
        <v>2.2523743277505766</v>
      </c>
      <c r="D7" s="44">
        <f aca="true" t="shared" si="0" ref="D7:D29">ROUND(C7/B7*100-100,2)</f>
        <v>-10.41</v>
      </c>
      <c r="E7" s="44">
        <f>'родив.,умерш. абс.цифры'!D8*1000/'родив.,умерш. абс.цифры'!J8</f>
        <v>3.031373346510115</v>
      </c>
      <c r="F7" s="44">
        <f>'родив.,умерш. абс.цифры'!E8*1000/'родив.,умерш. абс.цифры'!K8</f>
        <v>3.0533523640896854</v>
      </c>
      <c r="G7" s="44">
        <f aca="true" t="shared" si="1" ref="G7:G29">ROUND(F7/E7*100-100,2)</f>
        <v>0.73</v>
      </c>
      <c r="H7" s="54">
        <f>B7-E7</f>
        <v>-0.5173195000909767</v>
      </c>
      <c r="I7" s="44">
        <f>C7-F7</f>
        <v>-0.8009780363391088</v>
      </c>
      <c r="J7" s="78">
        <v>4.2</v>
      </c>
      <c r="K7" s="55">
        <v>1.4</v>
      </c>
      <c r="L7" s="44">
        <f>K7/J7*100-100</f>
        <v>-66.66666666666667</v>
      </c>
      <c r="M7" s="29"/>
      <c r="N7" s="2"/>
      <c r="O7" s="14"/>
    </row>
    <row r="8" spans="1:15" ht="18" customHeight="1">
      <c r="A8" s="45" t="s">
        <v>52</v>
      </c>
      <c r="B8" s="44">
        <f>'родив.,умерш. абс.цифры'!B9*1000/'родив.,умерш. абс.цифры'!J9</f>
        <v>2.376598799368473</v>
      </c>
      <c r="C8" s="44">
        <f>'родив.,умерш. абс.цифры'!C9*1000/'родив.,умерш. абс.цифры'!K9</f>
        <v>2.074059474848757</v>
      </c>
      <c r="D8" s="44">
        <f t="shared" si="0"/>
        <v>-12.73</v>
      </c>
      <c r="E8" s="44">
        <f>'родив.,умерш. абс.цифры'!D9*1000/'родив.,умерш. абс.цифры'!J9</f>
        <v>2.6689158842363443</v>
      </c>
      <c r="F8" s="44">
        <f>'родив.,умерш. абс.цифры'!E9*1000/'родив.,умерш. абс.цифры'!K9</f>
        <v>2.7069016754150814</v>
      </c>
      <c r="G8" s="44">
        <f t="shared" si="1"/>
        <v>1.42</v>
      </c>
      <c r="H8" s="44">
        <f aca="true" t="shared" si="2" ref="H8:H29">B8-E8</f>
        <v>-0.2923170848678711</v>
      </c>
      <c r="I8" s="44">
        <f aca="true" t="shared" si="3" ref="I8:I29">C8-F8</f>
        <v>-0.6328422005663246</v>
      </c>
      <c r="J8" s="78">
        <v>5</v>
      </c>
      <c r="K8" s="55">
        <v>1.3</v>
      </c>
      <c r="L8" s="44">
        <f>K8/J8*100-100</f>
        <v>-74</v>
      </c>
      <c r="M8" s="30"/>
      <c r="N8" s="2"/>
      <c r="O8" s="14"/>
    </row>
    <row r="9" spans="1:15" ht="18" customHeight="1">
      <c r="A9" s="45" t="s">
        <v>59</v>
      </c>
      <c r="B9" s="44">
        <f>'родив.,умерш. абс.цифры'!B10*1000/'родив.,умерш. абс.цифры'!J10</f>
        <v>3.0045856605741856</v>
      </c>
      <c r="C9" s="44">
        <f>'родив.,умерш. абс.цифры'!C10*1000/'родив.,умерш. абс.цифры'!K10</f>
        <v>2.8929551287724578</v>
      </c>
      <c r="D9" s="44">
        <f t="shared" si="0"/>
        <v>-3.72</v>
      </c>
      <c r="E9" s="44">
        <f>'родив.,умерш. абс.цифры'!D10*1000/'родив.,умерш. абс.цифры'!J10</f>
        <v>4.324864712146567</v>
      </c>
      <c r="F9" s="44">
        <f>'родив.,умерш. абс.цифры'!E10*1000/'родив.,умерш. абс.цифры'!K10</f>
        <v>4.297946720948756</v>
      </c>
      <c r="G9" s="44">
        <f t="shared" si="1"/>
        <v>-0.62</v>
      </c>
      <c r="H9" s="44">
        <f t="shared" si="2"/>
        <v>-1.3202790515723817</v>
      </c>
      <c r="I9" s="44">
        <f t="shared" si="3"/>
        <v>-1.4049915921762985</v>
      </c>
      <c r="J9" s="78">
        <v>1.7</v>
      </c>
      <c r="K9" s="55">
        <v>1.9</v>
      </c>
      <c r="L9" s="44">
        <f>K9/J9*100-100</f>
        <v>11.764705882352942</v>
      </c>
      <c r="M9" s="30"/>
      <c r="N9" s="2"/>
      <c r="O9" s="14"/>
    </row>
    <row r="10" spans="1:15" ht="18" customHeight="1">
      <c r="A10" s="43" t="s">
        <v>62</v>
      </c>
      <c r="B10" s="44">
        <f>'родив.,умерш. абс.цифры'!B11*1000/'родив.,умерш. абс.цифры'!J11</f>
        <v>2.0344155293718744</v>
      </c>
      <c r="C10" s="44">
        <f>'родив.,умерш. абс.цифры'!C11*1000/'родив.,умерш. абс.цифры'!K11</f>
        <v>2.175047851052723</v>
      </c>
      <c r="D10" s="44">
        <f t="shared" si="0"/>
        <v>6.91</v>
      </c>
      <c r="E10" s="44">
        <f>'родив.,умерш. абс.цифры'!D11*1000/'родив.,умерш. абс.цифры'!J11</f>
        <v>4.238365686191405</v>
      </c>
      <c r="F10" s="44">
        <f>'родив.,умерш. абс.цифры'!E11*1000/'родив.,умерш. абс.цифры'!K11</f>
        <v>4.785105272315991</v>
      </c>
      <c r="G10" s="44">
        <f t="shared" si="1"/>
        <v>12.9</v>
      </c>
      <c r="H10" s="44">
        <f t="shared" si="2"/>
        <v>-2.2039501568195305</v>
      </c>
      <c r="I10" s="44">
        <f t="shared" si="3"/>
        <v>-2.6100574212632677</v>
      </c>
      <c r="J10" s="55"/>
      <c r="K10" s="71"/>
      <c r="L10" s="44"/>
      <c r="M10" s="30"/>
      <c r="N10" s="2"/>
      <c r="O10" s="14"/>
    </row>
    <row r="11" spans="1:15" ht="18" customHeight="1">
      <c r="A11" s="45" t="s">
        <v>17</v>
      </c>
      <c r="B11" s="44">
        <f>'родив.,умерш. абс.цифры'!B12*1000/'родив.,умерш. абс.цифры'!J12</f>
        <v>4.393825518876105</v>
      </c>
      <c r="C11" s="44">
        <f>'родив.,умерш. абс.цифры'!C12*1000/'родив.,умерш. абс.цифры'!K12</f>
        <v>3.9698756494833325</v>
      </c>
      <c r="D11" s="44">
        <f t="shared" si="0"/>
        <v>-9.65</v>
      </c>
      <c r="E11" s="44">
        <f>'родив.,умерш. абс.цифры'!D12*1000/'родив.,умерш. абс.цифры'!J12</f>
        <v>4.278198531537261</v>
      </c>
      <c r="F11" s="44">
        <f>'родив.,умерш. абс.цифры'!E12*1000/'родив.,умерш. абс.цифры'!K12</f>
        <v>3.6195925039406855</v>
      </c>
      <c r="G11" s="44">
        <f t="shared" si="1"/>
        <v>-15.39</v>
      </c>
      <c r="H11" s="44">
        <f t="shared" si="2"/>
        <v>0.11562698733884424</v>
      </c>
      <c r="I11" s="44">
        <f t="shared" si="3"/>
        <v>0.35028314554264695</v>
      </c>
      <c r="J11" s="55">
        <v>13.9</v>
      </c>
      <c r="K11" s="55"/>
      <c r="L11" s="44">
        <f>K11/J11*100-100</f>
        <v>-100</v>
      </c>
      <c r="M11" s="31"/>
      <c r="N11" s="2"/>
      <c r="O11" s="14"/>
    </row>
    <row r="12" spans="1:15" ht="18" customHeight="1">
      <c r="A12" s="45" t="s">
        <v>18</v>
      </c>
      <c r="B12" s="44">
        <f>'родив.,умерш. абс.цифры'!B13*1000/'родив.,умерш. абс.цифры'!J13</f>
        <v>1.7882501446378793</v>
      </c>
      <c r="C12" s="44">
        <f>'родив.,умерш. абс.цифры'!C13*1000/'родив.,умерш. абс.цифры'!K13</f>
        <v>2.2440692455652917</v>
      </c>
      <c r="D12" s="44">
        <f t="shared" si="0"/>
        <v>25.49</v>
      </c>
      <c r="E12" s="44">
        <f>'родив.,умерш. абс.цифры'!D13*1000/'родив.,умерш. абс.цифры'!J13</f>
        <v>3.3135223268290117</v>
      </c>
      <c r="F12" s="44">
        <f>'родив.,умерш. абс.цифры'!E13*1000/'родив.,умерш. абс.цифры'!K13</f>
        <v>3.5263945287454583</v>
      </c>
      <c r="G12" s="44">
        <f t="shared" si="1"/>
        <v>6.42</v>
      </c>
      <c r="H12" s="44">
        <f t="shared" si="2"/>
        <v>-1.5252721821911324</v>
      </c>
      <c r="I12" s="44">
        <f t="shared" si="3"/>
        <v>-1.2823252831801666</v>
      </c>
      <c r="J12" s="55"/>
      <c r="K12" s="55"/>
      <c r="L12" s="44"/>
      <c r="M12" s="31"/>
      <c r="N12" s="2"/>
      <c r="O12" s="14"/>
    </row>
    <row r="13" spans="1:15" ht="18" customHeight="1">
      <c r="A13" s="45" t="s">
        <v>19</v>
      </c>
      <c r="B13" s="44">
        <f>'родив.,умерш. абс.цифры'!B14*1000/'родив.,умерш. абс.цифры'!J14</f>
        <v>2.42098184263618</v>
      </c>
      <c r="C13" s="44">
        <f>'родив.,умерш. абс.цифры'!C14*1000/'родив.,умерш. абс.цифры'!K14</f>
        <v>2.8641571194762685</v>
      </c>
      <c r="D13" s="44">
        <f t="shared" si="0"/>
        <v>18.31</v>
      </c>
      <c r="E13" s="44">
        <f>'родив.,умерш. абс.цифры'!D14*1000/'родив.,умерш. абс.цифры'!J14</f>
        <v>3.9004707464694013</v>
      </c>
      <c r="F13" s="44">
        <f>'родив.,умерш. абс.цифры'!E14*1000/'родив.,умерш. абс.цифры'!K14</f>
        <v>5.455537370430988</v>
      </c>
      <c r="G13" s="44">
        <f t="shared" si="1"/>
        <v>39.87</v>
      </c>
      <c r="H13" s="44">
        <f t="shared" si="2"/>
        <v>-1.479488903833221</v>
      </c>
      <c r="I13" s="44">
        <f t="shared" si="3"/>
        <v>-2.5913802509547192</v>
      </c>
      <c r="J13" s="55"/>
      <c r="K13" s="55"/>
      <c r="L13" s="44"/>
      <c r="M13" s="31"/>
      <c r="N13" s="2"/>
      <c r="O13" s="14"/>
    </row>
    <row r="14" spans="1:15" ht="18" customHeight="1">
      <c r="A14" s="45" t="s">
        <v>20</v>
      </c>
      <c r="B14" s="44">
        <f>'родив.,умерш. абс.цифры'!B15*1000/'родив.,умерш. абс.цифры'!J15</f>
        <v>3.155775613471897</v>
      </c>
      <c r="C14" s="44">
        <f>'родив.,умерш. абс.цифры'!C15*1000/'родив.,умерш. абс.цифры'!K15</f>
        <v>2.600852194123181</v>
      </c>
      <c r="D14" s="44">
        <f t="shared" si="0"/>
        <v>-17.58</v>
      </c>
      <c r="E14" s="44">
        <f>'родив.,умерш. абс.цифры'!D15*1000/'родив.,умерш. абс.цифры'!J15</f>
        <v>3.7542847815441536</v>
      </c>
      <c r="F14" s="44">
        <f>'родив.,умерш. абс.цифры'!E15*1000/'родив.,умерш. абс.цифры'!K15</f>
        <v>4.6483315809861105</v>
      </c>
      <c r="G14" s="44">
        <f t="shared" si="1"/>
        <v>23.81</v>
      </c>
      <c r="H14" s="44">
        <f t="shared" si="2"/>
        <v>-0.5985091680722565</v>
      </c>
      <c r="I14" s="44">
        <f t="shared" si="3"/>
        <v>-2.0474793868629297</v>
      </c>
      <c r="J14" s="55"/>
      <c r="K14" s="55"/>
      <c r="L14" s="44"/>
      <c r="M14" s="31"/>
      <c r="N14" s="2"/>
      <c r="O14" s="14"/>
    </row>
    <row r="15" spans="1:15" ht="18" customHeight="1">
      <c r="A15" s="45" t="s">
        <v>21</v>
      </c>
      <c r="B15" s="44">
        <f>'родив.,умерш. абс.цифры'!B16*1000/'родив.,умерш. абс.цифры'!J16</f>
        <v>2.773297667282955</v>
      </c>
      <c r="C15" s="44">
        <f>'родив.,умерш. абс.цифры'!C16*1000/'родив.,умерш. абс.цифры'!K16</f>
        <v>1.6484400128658732</v>
      </c>
      <c r="D15" s="44">
        <f t="shared" si="0"/>
        <v>-40.56</v>
      </c>
      <c r="E15" s="44">
        <f>'родив.,умерш. абс.цифры'!D16*1000/'родив.,умерш. абс.цифры'!J16</f>
        <v>3.638723889697494</v>
      </c>
      <c r="F15" s="44">
        <f>'родив.,умерш. абс.цифры'!E16*1000/'родив.,умерш. абс.цифры'!K16</f>
        <v>3.5180122225796078</v>
      </c>
      <c r="G15" s="44">
        <f t="shared" si="1"/>
        <v>-3.32</v>
      </c>
      <c r="H15" s="44">
        <f t="shared" si="2"/>
        <v>-0.865426222414539</v>
      </c>
      <c r="I15" s="44">
        <f t="shared" si="3"/>
        <v>-1.8695722097137346</v>
      </c>
      <c r="J15" s="55"/>
      <c r="K15" s="55">
        <v>9.2</v>
      </c>
      <c r="L15" s="44"/>
      <c r="M15" s="31"/>
      <c r="N15" s="2"/>
      <c r="O15" s="14"/>
    </row>
    <row r="16" spans="1:15" ht="18" customHeight="1">
      <c r="A16" s="45" t="s">
        <v>22</v>
      </c>
      <c r="B16" s="44">
        <f>'родив.,умерш. абс.цифры'!B17*1000/'родив.,умерш. абс.цифры'!J17</f>
        <v>2.8941884695531375</v>
      </c>
      <c r="C16" s="44">
        <f>'родив.,умерш. абс.цифры'!C17*1000/'родив.,умерш. абс.цифры'!K17</f>
        <v>3.4878221801844407</v>
      </c>
      <c r="D16" s="44">
        <f t="shared" si="0"/>
        <v>20.51</v>
      </c>
      <c r="E16" s="44">
        <f>'родив.,умерш. абс.цифры'!D17*1000/'родив.,умерш. абс.цифры'!J17</f>
        <v>4.63070155128502</v>
      </c>
      <c r="F16" s="44">
        <f>'родив.,умерш. абс.цифры'!E17*1000/'родив.,умерш. абс.цифры'!K17</f>
        <v>4.197209742255852</v>
      </c>
      <c r="G16" s="44">
        <f t="shared" si="1"/>
        <v>-9.36</v>
      </c>
      <c r="H16" s="44">
        <f t="shared" si="2"/>
        <v>-1.7365130817318821</v>
      </c>
      <c r="I16" s="44">
        <f t="shared" si="3"/>
        <v>-0.7093875620714116</v>
      </c>
      <c r="J16" s="55"/>
      <c r="K16" s="55"/>
      <c r="L16" s="44"/>
      <c r="M16" s="31"/>
      <c r="N16" s="2"/>
      <c r="O16" s="14"/>
    </row>
    <row r="17" spans="1:15" ht="18" customHeight="1">
      <c r="A17" s="45" t="s">
        <v>23</v>
      </c>
      <c r="B17" s="44">
        <f>'родив.,умерш. абс.цифры'!B18*1000/'родив.,умерш. абс.цифры'!J18</f>
        <v>2.505343967637392</v>
      </c>
      <c r="C17" s="44">
        <f>'родив.,умерш. абс.цифры'!C18*1000/'родив.,умерш. абс.цифры'!K18</f>
        <v>2.0727077947786396</v>
      </c>
      <c r="D17" s="44">
        <f t="shared" si="0"/>
        <v>-17.27</v>
      </c>
      <c r="E17" s="44">
        <f>'родив.,умерш. абс.цифры'!D18*1000/'родив.,умерш. абс.цифры'!J18</f>
        <v>2.597283195807571</v>
      </c>
      <c r="F17" s="44">
        <f>'родив.,умерш. абс.цифры'!E18*1000/'родив.,умерш. абс.цифры'!K18</f>
        <v>3.4933277440089427</v>
      </c>
      <c r="G17" s="44">
        <f t="shared" si="1"/>
        <v>34.5</v>
      </c>
      <c r="H17" s="44">
        <f t="shared" si="2"/>
        <v>-0.09193922817017919</v>
      </c>
      <c r="I17" s="44">
        <f t="shared" si="3"/>
        <v>-1.420619949230303</v>
      </c>
      <c r="J17" s="55"/>
      <c r="K17" s="55"/>
      <c r="L17" s="44"/>
      <c r="M17" s="31"/>
      <c r="N17" s="2"/>
      <c r="O17" s="14"/>
    </row>
    <row r="18" spans="1:15" ht="18" customHeight="1">
      <c r="A18" s="45" t="s">
        <v>24</v>
      </c>
      <c r="B18" s="44">
        <f>'родив.,умерш. абс.цифры'!B19*1000/'родив.,умерш. абс.цифры'!J19</f>
        <v>3.29733740004946</v>
      </c>
      <c r="C18" s="44">
        <f>'родив.,умерш. абс.цифры'!C19*1000/'родив.,умерш. абс.цифры'!K19</f>
        <v>2.869793374877009</v>
      </c>
      <c r="D18" s="44">
        <f t="shared" si="0"/>
        <v>-12.97</v>
      </c>
      <c r="E18" s="44">
        <f>'родив.,умерш. абс.цифры'!D19*1000/'родив.,умерш. абс.цифры'!J19</f>
        <v>3.0500370950457505</v>
      </c>
      <c r="F18" s="44">
        <f>'родив.,умерш. абс.цифры'!E19*1000/'родив.,умерш. абс.цифры'!K19</f>
        <v>3.033781567727124</v>
      </c>
      <c r="G18" s="44">
        <f t="shared" si="1"/>
        <v>-0.53</v>
      </c>
      <c r="H18" s="44">
        <f t="shared" si="2"/>
        <v>0.24730030500370948</v>
      </c>
      <c r="I18" s="44">
        <f t="shared" si="3"/>
        <v>-0.1639881928501148</v>
      </c>
      <c r="J18" s="55"/>
      <c r="K18" s="55"/>
      <c r="L18" s="44"/>
      <c r="M18" s="31"/>
      <c r="N18" s="2"/>
      <c r="O18" s="14"/>
    </row>
    <row r="19" spans="1:15" ht="18" customHeight="1">
      <c r="A19" s="45" t="s">
        <v>25</v>
      </c>
      <c r="B19" s="44">
        <f>'родив.,умерш. абс.цифры'!B20*1000/'родив.,умерш. абс.цифры'!J20</f>
        <v>2.964581057887346</v>
      </c>
      <c r="C19" s="44">
        <f>'родив.,умерш. абс.цифры'!C20*1000/'родив.,умерш. абс.цифры'!K20</f>
        <v>3.588230603620126</v>
      </c>
      <c r="D19" s="44">
        <f t="shared" si="0"/>
        <v>21.04</v>
      </c>
      <c r="E19" s="44">
        <f>'родив.,умерш. абс.цифры'!D20*1000/'родив.,умерш. абс.цифры'!J20</f>
        <v>4.914963332813231</v>
      </c>
      <c r="F19" s="44">
        <f>'родив.,умерш. абс.цифры'!E20*1000/'родив.,умерш. абс.цифры'!K20</f>
        <v>4.385615182202376</v>
      </c>
      <c r="G19" s="44">
        <f t="shared" si="1"/>
        <v>-10.77</v>
      </c>
      <c r="H19" s="44">
        <f t="shared" si="2"/>
        <v>-1.9503822749258855</v>
      </c>
      <c r="I19" s="44">
        <f t="shared" si="3"/>
        <v>-0.7973845785822502</v>
      </c>
      <c r="J19" s="55"/>
      <c r="K19" s="55"/>
      <c r="L19" s="44"/>
      <c r="M19" s="31"/>
      <c r="N19" s="2"/>
      <c r="O19" s="14"/>
    </row>
    <row r="20" spans="1:15" ht="18" customHeight="1">
      <c r="A20" s="45" t="s">
        <v>26</v>
      </c>
      <c r="B20" s="44">
        <f>'родив.,умерш. абс.цифры'!B21*1000/'родив.,умерш. абс.цифры'!J21</f>
        <v>2.2309477065857575</v>
      </c>
      <c r="C20" s="44">
        <f>'родив.,умерш. абс.цифры'!C21*1000/'родив.,умерш. абс.цифры'!K21</f>
        <v>2.3883887562006247</v>
      </c>
      <c r="D20" s="44">
        <f t="shared" si="0"/>
        <v>7.06</v>
      </c>
      <c r="E20" s="44">
        <f>'родив.,умерш. абс.цифры'!D21*1000/'родив.,умерш. абс.цифры'!J21</f>
        <v>5.265036587542388</v>
      </c>
      <c r="F20" s="44">
        <f>'родив.,умерш. абс.цифры'!E21*1000/'родив.,умерш. абс.цифры'!K21</f>
        <v>5.419805254455263</v>
      </c>
      <c r="G20" s="44">
        <f t="shared" si="1"/>
        <v>2.94</v>
      </c>
      <c r="H20" s="44">
        <f t="shared" si="2"/>
        <v>-3.034088880956631</v>
      </c>
      <c r="I20" s="44">
        <f t="shared" si="3"/>
        <v>-3.0314164982546385</v>
      </c>
      <c r="J20" s="55"/>
      <c r="K20" s="55"/>
      <c r="L20" s="44"/>
      <c r="M20" s="31"/>
      <c r="N20" s="2"/>
      <c r="O20" s="14"/>
    </row>
    <row r="21" spans="1:15" ht="18" customHeight="1">
      <c r="A21" s="45" t="s">
        <v>27</v>
      </c>
      <c r="B21" s="44">
        <f>'родив.,умерш. абс.цифры'!B22*1000/'родив.,умерш. абс.цифры'!J22</f>
        <v>2.786624203821656</v>
      </c>
      <c r="C21" s="44">
        <f>'родив.,умерш. абс.цифры'!C22*1000/'родив.,умерш. абс.цифры'!K22</f>
        <v>1.6906663557395207</v>
      </c>
      <c r="D21" s="44">
        <f t="shared" si="0"/>
        <v>-39.33</v>
      </c>
      <c r="E21" s="44">
        <f>'родив.,умерш. абс.цифры'!D22*1000/'родив.,умерш. абс.цифры'!J22</f>
        <v>3.810282074613285</v>
      </c>
      <c r="F21" s="44">
        <f>'родив.,умерш. абс.цифры'!E22*1000/'родив.,умерш. абс.цифры'!K22</f>
        <v>3.5562292310383024</v>
      </c>
      <c r="G21" s="44">
        <f t="shared" si="1"/>
        <v>-6.67</v>
      </c>
      <c r="H21" s="44">
        <f t="shared" si="2"/>
        <v>-1.0236578707916286</v>
      </c>
      <c r="I21" s="44">
        <f t="shared" si="3"/>
        <v>-1.8655628752987816</v>
      </c>
      <c r="J21" s="55"/>
      <c r="K21" s="55"/>
      <c r="L21" s="44"/>
      <c r="M21" s="31"/>
      <c r="N21" s="2"/>
      <c r="O21" s="14"/>
    </row>
    <row r="22" spans="1:15" ht="18" customHeight="1">
      <c r="A22" s="45" t="s">
        <v>28</v>
      </c>
      <c r="B22" s="44">
        <f>'родив.,умерш. абс.цифры'!B23*1000/'родив.,умерш. абс.цифры'!J23</f>
        <v>2.326844023888932</v>
      </c>
      <c r="C22" s="44">
        <f>'родив.,умерш. абс.цифры'!C23*1000/'родив.,умерш. абс.цифры'!K23</f>
        <v>2.521968711825669</v>
      </c>
      <c r="D22" s="44">
        <f t="shared" si="0"/>
        <v>8.39</v>
      </c>
      <c r="E22" s="44">
        <f>'родив.,умерш. абс.цифры'!D23*1000/'родив.,умерш. абс.цифры'!J23</f>
        <v>4.304661444194524</v>
      </c>
      <c r="F22" s="44">
        <f>'родив.,умерш. абс.цифры'!E23*1000/'родив.,умерш. абс.цифры'!K23</f>
        <v>3.664735784371675</v>
      </c>
      <c r="G22" s="44">
        <f t="shared" si="1"/>
        <v>-14.87</v>
      </c>
      <c r="H22" s="44">
        <f t="shared" si="2"/>
        <v>-1.977817420305592</v>
      </c>
      <c r="I22" s="44">
        <f t="shared" si="3"/>
        <v>-1.1427670725460062</v>
      </c>
      <c r="J22" s="55"/>
      <c r="K22" s="55"/>
      <c r="L22" s="44"/>
      <c r="M22" s="31"/>
      <c r="N22" s="2"/>
      <c r="O22" s="14"/>
    </row>
    <row r="23" spans="1:15" ht="18" customHeight="1">
      <c r="A23" s="45" t="s">
        <v>29</v>
      </c>
      <c r="B23" s="44">
        <f>'родив.,умерш. абс.цифры'!B24*1000/'родив.,умерш. абс.цифры'!J24</f>
        <v>3.0998140111593306</v>
      </c>
      <c r="C23" s="44">
        <f>'родив.,умерш. абс.цифры'!C24*1000/'родив.,умерш. абс.цифры'!K24</f>
        <v>3.8285161344608523</v>
      </c>
      <c r="D23" s="44">
        <f t="shared" si="0"/>
        <v>23.51</v>
      </c>
      <c r="E23" s="44">
        <f>'родив.,умерш. абс.цифры'!D24*1000/'родив.,умерш. абс.цифры'!J24</f>
        <v>4.215747055176689</v>
      </c>
      <c r="F23" s="44">
        <f>'родив.,умерш. абс.цифры'!E24*1000/'родив.,умерш. абс.цифры'!K24</f>
        <v>5.048592704783542</v>
      </c>
      <c r="G23" s="44">
        <f t="shared" si="1"/>
        <v>19.76</v>
      </c>
      <c r="H23" s="44">
        <f t="shared" si="2"/>
        <v>-1.1159330440173587</v>
      </c>
      <c r="I23" s="44">
        <f t="shared" si="3"/>
        <v>-1.2200765703226897</v>
      </c>
      <c r="J23" s="55"/>
      <c r="K23" s="55"/>
      <c r="L23" s="44"/>
      <c r="M23" s="31"/>
      <c r="N23" s="2"/>
      <c r="O23" s="14"/>
    </row>
    <row r="24" spans="1:15" ht="18" customHeight="1">
      <c r="A24" s="45" t="s">
        <v>30</v>
      </c>
      <c r="B24" s="44">
        <f>'родив.,умерш. абс.цифры'!B25*1000/'родив.,умерш. абс.цифры'!J25</f>
        <v>3.0902348578491967</v>
      </c>
      <c r="C24" s="44">
        <f>'родив.,умерш. абс.цифры'!C25*1000/'родив.,умерш. абс.цифры'!K25</f>
        <v>2.507612394769837</v>
      </c>
      <c r="D24" s="44">
        <f t="shared" si="0"/>
        <v>-18.85</v>
      </c>
      <c r="E24" s="44">
        <f>'родив.,умерш. абс.цифры'!D25*1000/'родив.,умерш. абс.цифры'!J25</f>
        <v>4.591206074518806</v>
      </c>
      <c r="F24" s="44">
        <f>'родив.,умерш. абс.цифры'!E25*1000/'родив.,умерш. абс.цифры'!K25</f>
        <v>4.746552032957191</v>
      </c>
      <c r="G24" s="44">
        <f t="shared" si="1"/>
        <v>3.38</v>
      </c>
      <c r="H24" s="44">
        <f t="shared" si="2"/>
        <v>-1.5009712166696092</v>
      </c>
      <c r="I24" s="44">
        <f t="shared" si="3"/>
        <v>-2.238939638187354</v>
      </c>
      <c r="J24" s="71"/>
      <c r="K24" s="55"/>
      <c r="L24" s="44"/>
      <c r="M24" s="31"/>
      <c r="N24" s="2"/>
      <c r="O24" s="14"/>
    </row>
    <row r="25" spans="1:15" ht="18" customHeight="1">
      <c r="A25" s="45" t="s">
        <v>31</v>
      </c>
      <c r="B25" s="44">
        <f>'родив.,умерш. абс.цифры'!B26*1000/'родив.,умерш. абс.цифры'!J26</f>
        <v>2.4384446097338413</v>
      </c>
      <c r="C25" s="44">
        <f>'родив.,умерш. абс.цифры'!C26*1000/'родив.,умерш. абс.цифры'!K26</f>
        <v>1.9743033282759415</v>
      </c>
      <c r="D25" s="44">
        <f t="shared" si="0"/>
        <v>-19.03</v>
      </c>
      <c r="E25" s="44">
        <f>'родив.,умерш. абс.цифры'!D26*1000/'родив.,умерш. абс.цифры'!J26</f>
        <v>2.423108480112874</v>
      </c>
      <c r="F25" s="44">
        <f>'родив.,умерш. абс.цифры'!E26*1000/'родив.,умерш. абс.цифры'!K26</f>
        <v>2.469799688874378</v>
      </c>
      <c r="G25" s="44">
        <f t="shared" si="1"/>
        <v>1.93</v>
      </c>
      <c r="H25" s="44">
        <f t="shared" si="2"/>
        <v>0.01533612962096731</v>
      </c>
      <c r="I25" s="44">
        <f t="shared" si="3"/>
        <v>-0.4954963605984366</v>
      </c>
      <c r="J25" s="71">
        <v>5.3</v>
      </c>
      <c r="K25" s="55">
        <v>3</v>
      </c>
      <c r="L25" s="44">
        <f>K25/J25*100-100</f>
        <v>-43.39622641509434</v>
      </c>
      <c r="M25" s="31"/>
      <c r="N25" s="2"/>
      <c r="O25" s="14"/>
    </row>
    <row r="26" spans="1:15" ht="18" customHeight="1">
      <c r="A26" s="45" t="s">
        <v>32</v>
      </c>
      <c r="B26" s="44">
        <f>'родив.,умерш. абс.цифры'!B27*1000/'родив.,умерш. абс.цифры'!J27</f>
        <v>2.457510929456502</v>
      </c>
      <c r="C26" s="44">
        <f>'родив.,умерш. абс.цифры'!C27*1000/'родив.,умерш. абс.цифры'!K27</f>
        <v>2.2606881053025845</v>
      </c>
      <c r="D26" s="44">
        <f t="shared" si="0"/>
        <v>-8.01</v>
      </c>
      <c r="E26" s="44">
        <f>'родив.,умерш. абс.цифры'!D27*1000/'родив.,умерш. абс.цифры'!J27</f>
        <v>2.67739348630261</v>
      </c>
      <c r="F26" s="44">
        <f>'родив.,умерш. абс.цифры'!E27*1000/'родив.,умерш. абс.цифры'!K27</f>
        <v>2.447964043019958</v>
      </c>
      <c r="G26" s="44">
        <f t="shared" si="1"/>
        <v>-8.57</v>
      </c>
      <c r="H26" s="44">
        <f t="shared" si="2"/>
        <v>-0.21988255684610802</v>
      </c>
      <c r="I26" s="44">
        <f t="shared" si="3"/>
        <v>-0.1872759377173736</v>
      </c>
      <c r="J26" s="55">
        <v>9.6</v>
      </c>
      <c r="K26" s="55"/>
      <c r="L26" s="44">
        <f>K26/J26*100-100</f>
        <v>-100</v>
      </c>
      <c r="M26" s="31"/>
      <c r="N26" s="2"/>
      <c r="O26" s="14"/>
    </row>
    <row r="27" spans="1:15" ht="18" customHeight="1">
      <c r="A27" s="45" t="s">
        <v>33</v>
      </c>
      <c r="B27" s="44">
        <f>'родив.,умерш. абс.цифры'!B28*1000/'родив.,умерш. абс.цифры'!J28</f>
        <v>1.8829715422602764</v>
      </c>
      <c r="C27" s="44">
        <f>'родив.,умерш. абс.цифры'!C28*1000/'родив.,умерш. абс.цифры'!K28</f>
        <v>1.6322681272443686</v>
      </c>
      <c r="D27" s="44">
        <f t="shared" si="0"/>
        <v>-13.31</v>
      </c>
      <c r="E27" s="44">
        <f>'родив.,умерш. абс.цифры'!D28*1000/'родив.,умерш. абс.цифры'!J28</f>
        <v>3.9435819092620883</v>
      </c>
      <c r="F27" s="44">
        <f>'родив.,умерш. абс.цифры'!E28*1000/'родив.,умерш. абс.цифры'!K28</f>
        <v>2.6841742536907396</v>
      </c>
      <c r="G27" s="44">
        <f t="shared" si="1"/>
        <v>-31.94</v>
      </c>
      <c r="H27" s="44">
        <f t="shared" si="2"/>
        <v>-2.0606103670018117</v>
      </c>
      <c r="I27" s="44">
        <f t="shared" si="3"/>
        <v>-1.051906126446371</v>
      </c>
      <c r="J27" s="55"/>
      <c r="K27" s="55"/>
      <c r="L27" s="44"/>
      <c r="M27" s="31"/>
      <c r="N27" s="2"/>
      <c r="O27" s="14"/>
    </row>
    <row r="28" spans="1:15" ht="18" customHeight="1">
      <c r="A28" s="45" t="s">
        <v>34</v>
      </c>
      <c r="B28" s="44">
        <f>'родив.,умерш. абс.цифры'!B29*1000/'родив.,умерш. абс.цифры'!J29</f>
        <v>2.8804717623043774</v>
      </c>
      <c r="C28" s="44">
        <f>'родив.,умерш. абс.цифры'!C29*1000/'родив.,умерш. абс.цифры'!K29</f>
        <v>2.471904968986748</v>
      </c>
      <c r="D28" s="44">
        <f t="shared" si="0"/>
        <v>-14.18</v>
      </c>
      <c r="E28" s="44">
        <f>'родив.,умерш. абс.цифры'!D29*1000/'родив.,умерш. абс.цифры'!J29</f>
        <v>2.0866409616693127</v>
      </c>
      <c r="F28" s="44">
        <f>'родив.,умерш. абс.цифры'!E29*1000/'родив.,умерш. абс.цифры'!K29</f>
        <v>2.3116889061820514</v>
      </c>
      <c r="G28" s="44">
        <f t="shared" si="1"/>
        <v>10.79</v>
      </c>
      <c r="H28" s="44">
        <f t="shared" si="2"/>
        <v>0.7938308006350647</v>
      </c>
      <c r="I28" s="44">
        <f t="shared" si="3"/>
        <v>0.1602160628046967</v>
      </c>
      <c r="J28" s="55">
        <v>7.4</v>
      </c>
      <c r="K28" s="55"/>
      <c r="L28" s="44">
        <f>K28/J28*100-100</f>
        <v>-100</v>
      </c>
      <c r="M28" s="31"/>
      <c r="N28" s="2"/>
      <c r="O28" s="14"/>
    </row>
    <row r="29" spans="1:15" ht="18">
      <c r="A29" s="45" t="s">
        <v>35</v>
      </c>
      <c r="B29" s="44">
        <f>'родив.,умерш. абс.цифры'!B30*1000/'родив.,умерш. абс.цифры'!J30</f>
        <v>2.0037868174601154</v>
      </c>
      <c r="C29" s="44">
        <f>'родив.,умерш. абс.цифры'!C30*1000/'родив.,умерш. абс.цифры'!K30</f>
        <v>2.133351684745675</v>
      </c>
      <c r="D29" s="44">
        <f t="shared" si="0"/>
        <v>6.47</v>
      </c>
      <c r="E29" s="44">
        <f>'родив.,умерш. абс.цифры'!D30*1000/'родив.,умерш. абс.цифры'!J30</f>
        <v>2.6830365860906626</v>
      </c>
      <c r="F29" s="44">
        <f>'родив.,умерш. абс.цифры'!E30*1000/'родив.,умерш. абс.цифры'!K30</f>
        <v>2.718302953143683</v>
      </c>
      <c r="G29" s="44">
        <f t="shared" si="1"/>
        <v>1.31</v>
      </c>
      <c r="H29" s="44">
        <f t="shared" si="2"/>
        <v>-0.6792497686305472</v>
      </c>
      <c r="I29" s="44">
        <f t="shared" si="3"/>
        <v>-0.584951268398008</v>
      </c>
      <c r="J29" s="55">
        <v>6.9</v>
      </c>
      <c r="K29" s="55"/>
      <c r="L29" s="44">
        <f>K29/J29*100-100</f>
        <v>-100</v>
      </c>
      <c r="M29" s="31"/>
      <c r="N29" s="2"/>
      <c r="O29" s="14"/>
    </row>
    <row r="30" spans="1:13" ht="12.75" customHeight="1">
      <c r="A30" s="32"/>
      <c r="B30" s="19"/>
      <c r="C30" s="19"/>
      <c r="D30" s="19"/>
      <c r="E30" s="3"/>
      <c r="F30" s="3"/>
      <c r="G30" s="3"/>
      <c r="J30" s="38"/>
      <c r="K30" s="67"/>
      <c r="L30" s="38"/>
      <c r="M30" s="31"/>
    </row>
    <row r="31" spans="1:12" ht="4.5" customHeight="1" hidden="1">
      <c r="A31" s="32"/>
      <c r="B31" s="3"/>
      <c r="C31" s="3"/>
      <c r="D31" s="3"/>
      <c r="E31" s="3"/>
      <c r="F31" s="3"/>
      <c r="G31" s="3"/>
      <c r="J31" s="38"/>
      <c r="K31" s="37"/>
      <c r="L31" s="38"/>
    </row>
    <row r="32" spans="1:12" ht="17.25">
      <c r="A32" s="85" t="s">
        <v>139</v>
      </c>
      <c r="B32" s="85"/>
      <c r="C32" s="85"/>
      <c r="D32" s="85"/>
      <c r="E32" s="85"/>
      <c r="F32" s="85"/>
      <c r="G32" s="85"/>
      <c r="J32" s="38"/>
      <c r="K32" s="37"/>
      <c r="L32" s="38"/>
    </row>
    <row r="33" spans="1:12" ht="13.5" customHeight="1">
      <c r="A33" s="32" t="s">
        <v>58</v>
      </c>
      <c r="B33" s="32"/>
      <c r="C33" s="32"/>
      <c r="D33" s="32"/>
      <c r="E33" s="32"/>
      <c r="F33" s="32"/>
      <c r="G33" s="32"/>
      <c r="J33" s="38"/>
      <c r="K33" s="38"/>
      <c r="L33" s="38"/>
    </row>
    <row r="34" spans="1:12" ht="17.25">
      <c r="A34" s="3"/>
      <c r="B34" s="3"/>
      <c r="C34" s="3"/>
      <c r="D34" s="3"/>
      <c r="E34" s="3"/>
      <c r="F34" s="3"/>
      <c r="G34" s="3"/>
      <c r="J34" s="38"/>
      <c r="K34" s="38"/>
      <c r="L34" s="38"/>
    </row>
    <row r="35" spans="1:12" ht="17.25">
      <c r="A35" s="3"/>
      <c r="B35" s="3"/>
      <c r="C35" s="3"/>
      <c r="D35" s="3"/>
      <c r="E35" s="3"/>
      <c r="F35" s="3"/>
      <c r="G35" s="3"/>
      <c r="J35" s="38"/>
      <c r="K35" s="38"/>
      <c r="L35" s="38"/>
    </row>
    <row r="36" spans="1:12" ht="17.25">
      <c r="A36" s="3"/>
      <c r="B36" s="3"/>
      <c r="C36" s="3"/>
      <c r="D36" s="3"/>
      <c r="E36" s="3"/>
      <c r="F36" s="3"/>
      <c r="G36" s="3"/>
      <c r="J36" s="38"/>
      <c r="K36" s="38"/>
      <c r="L36" s="38"/>
    </row>
    <row r="37" spans="10:12" ht="17.25">
      <c r="J37" s="38"/>
      <c r="K37" s="38"/>
      <c r="L37" s="38"/>
    </row>
    <row r="38" spans="10:12" ht="17.25">
      <c r="J38" s="38"/>
      <c r="K38" s="38"/>
      <c r="L38" s="38"/>
    </row>
    <row r="39" spans="10:12" ht="17.25">
      <c r="J39" s="38"/>
      <c r="K39" s="38"/>
      <c r="L39" s="38"/>
    </row>
    <row r="40" spans="10:12" ht="17.25">
      <c r="J40" s="38"/>
      <c r="K40" s="38"/>
      <c r="L40" s="38"/>
    </row>
    <row r="41" spans="10:12" ht="17.25">
      <c r="J41" s="38"/>
      <c r="K41" s="38"/>
      <c r="L41" s="38"/>
    </row>
  </sheetData>
  <sheetProtection/>
  <mergeCells count="12">
    <mergeCell ref="H5:I5"/>
    <mergeCell ref="J5:L5"/>
    <mergeCell ref="A32:G32"/>
    <mergeCell ref="A1:L1"/>
    <mergeCell ref="A2:L2"/>
    <mergeCell ref="A4:A6"/>
    <mergeCell ref="B4:D4"/>
    <mergeCell ref="E4:G4"/>
    <mergeCell ref="H4:I4"/>
    <mergeCell ref="J4:L4"/>
    <mergeCell ref="B5:D5"/>
    <mergeCell ref="E5:G5"/>
  </mergeCells>
  <printOptions horizontalCentered="1" verticalCentered="1"/>
  <pageMargins left="0.17" right="0.17" top="0.35" bottom="0.22" header="0.24" footer="0.16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51"/>
  <sheetViews>
    <sheetView view="pageBreakPreview" zoomScaleSheetLayoutView="100" zoomScalePageLayoutView="0" workbookViewId="0" topLeftCell="A10">
      <selection activeCell="H23" sqref="H23"/>
    </sheetView>
  </sheetViews>
  <sheetFormatPr defaultColWidth="9.00390625" defaultRowHeight="12.75"/>
  <cols>
    <col min="1" max="1" width="7.625" style="0" customWidth="1"/>
    <col min="2" max="3" width="9.125" style="0" hidden="1" customWidth="1"/>
    <col min="4" max="4" width="63.875" style="0" customWidth="1"/>
    <col min="5" max="5" width="10.875" style="0" customWidth="1"/>
    <col min="6" max="6" width="11.125" style="0" customWidth="1"/>
    <col min="7" max="7" width="13.625" style="0" customWidth="1"/>
    <col min="8" max="8" width="14.625" style="0" customWidth="1"/>
    <col min="9" max="10" width="9.125" style="6" customWidth="1"/>
  </cols>
  <sheetData>
    <row r="3" spans="1:8" ht="18" customHeight="1">
      <c r="A3" s="89" t="s">
        <v>2</v>
      </c>
      <c r="B3" s="89"/>
      <c r="C3" s="89"/>
      <c r="D3" s="89"/>
      <c r="E3" s="89"/>
      <c r="F3" s="89"/>
      <c r="G3" s="89"/>
      <c r="H3" s="6"/>
    </row>
    <row r="4" spans="1:22" ht="18" customHeight="1">
      <c r="A4" s="89" t="s">
        <v>61</v>
      </c>
      <c r="B4" s="89"/>
      <c r="C4" s="89"/>
      <c r="D4" s="89"/>
      <c r="E4" s="89"/>
      <c r="F4" s="89"/>
      <c r="G4" s="89"/>
      <c r="H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8" customHeight="1">
      <c r="A5" s="89" t="s">
        <v>140</v>
      </c>
      <c r="B5" s="89"/>
      <c r="C5" s="89"/>
      <c r="D5" s="89"/>
      <c r="E5" s="89"/>
      <c r="F5" s="89"/>
      <c r="G5" s="89"/>
      <c r="H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8" customHeight="1">
      <c r="A6" s="7"/>
      <c r="B6" s="6"/>
      <c r="C6" s="6"/>
      <c r="D6" s="6"/>
      <c r="E6" s="6"/>
      <c r="F6" s="6"/>
      <c r="G6" s="6"/>
      <c r="H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8" customHeight="1">
      <c r="A7" s="90" t="s">
        <v>3</v>
      </c>
      <c r="B7" s="90"/>
      <c r="C7" s="90"/>
      <c r="D7" s="90"/>
      <c r="E7" s="86" t="s">
        <v>67</v>
      </c>
      <c r="F7" s="86" t="s">
        <v>136</v>
      </c>
      <c r="G7" s="35" t="s">
        <v>4</v>
      </c>
      <c r="H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8" customHeight="1">
      <c r="A8" s="90"/>
      <c r="B8" s="90"/>
      <c r="C8" s="90"/>
      <c r="D8" s="90"/>
      <c r="E8" s="88"/>
      <c r="F8" s="88"/>
      <c r="G8" s="36" t="s">
        <v>5</v>
      </c>
      <c r="H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8" customHeight="1">
      <c r="A9" s="47" t="s">
        <v>6</v>
      </c>
      <c r="B9" s="47"/>
      <c r="C9" s="47"/>
      <c r="D9" s="47"/>
      <c r="E9" s="68">
        <v>10</v>
      </c>
      <c r="F9" s="68">
        <v>3</v>
      </c>
      <c r="G9" s="44">
        <f>F9/E9*100-100</f>
        <v>-70</v>
      </c>
      <c r="H9" s="20"/>
      <c r="I9" s="10"/>
      <c r="J9" s="1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8" customHeight="1">
      <c r="A10" s="43" t="s">
        <v>7</v>
      </c>
      <c r="B10" s="43"/>
      <c r="C10" s="43"/>
      <c r="D10" s="43"/>
      <c r="E10" s="60"/>
      <c r="F10" s="60">
        <v>2</v>
      </c>
      <c r="G10" s="44"/>
      <c r="H10" s="21"/>
      <c r="I10" s="10"/>
      <c r="J10" s="1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8" customHeight="1">
      <c r="A11" s="43" t="s">
        <v>38</v>
      </c>
      <c r="B11" s="43"/>
      <c r="C11" s="43"/>
      <c r="D11" s="43"/>
      <c r="E11" s="60"/>
      <c r="F11" s="60"/>
      <c r="G11" s="44"/>
      <c r="H11" s="21"/>
      <c r="I11" s="10"/>
      <c r="J11" s="1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8" customHeight="1">
      <c r="A12" s="91" t="s">
        <v>39</v>
      </c>
      <c r="B12" s="91"/>
      <c r="C12" s="91"/>
      <c r="D12" s="91"/>
      <c r="E12" s="60"/>
      <c r="F12" s="60"/>
      <c r="G12" s="44"/>
      <c r="H12" s="21"/>
      <c r="I12" s="10"/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8" customHeight="1">
      <c r="A13" s="43" t="s">
        <v>40</v>
      </c>
      <c r="B13" s="43"/>
      <c r="C13" s="43"/>
      <c r="D13" s="43"/>
      <c r="E13" s="60"/>
      <c r="F13" s="60"/>
      <c r="G13" s="44"/>
      <c r="H13" s="21"/>
      <c r="I13" s="10"/>
      <c r="J13" s="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8" customHeight="1">
      <c r="A14" s="43" t="s">
        <v>41</v>
      </c>
      <c r="B14" s="43"/>
      <c r="C14" s="43"/>
      <c r="D14" s="43"/>
      <c r="E14" s="60"/>
      <c r="F14" s="60"/>
      <c r="G14" s="44"/>
      <c r="H14" s="22"/>
      <c r="I14" s="10"/>
      <c r="J14" s="1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8" customHeight="1">
      <c r="A15" s="43" t="s">
        <v>42</v>
      </c>
      <c r="B15" s="43"/>
      <c r="C15" s="43"/>
      <c r="D15" s="43"/>
      <c r="E15" s="60"/>
      <c r="F15" s="60"/>
      <c r="G15" s="44"/>
      <c r="H15" s="21"/>
      <c r="I15" s="10"/>
      <c r="J15" s="1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8" customHeight="1">
      <c r="A16" s="43" t="s">
        <v>43</v>
      </c>
      <c r="B16" s="43"/>
      <c r="C16" s="43"/>
      <c r="D16" s="43"/>
      <c r="E16" s="60">
        <v>2</v>
      </c>
      <c r="F16" s="60"/>
      <c r="G16" s="44">
        <f aca="true" t="shared" si="0" ref="G16:G24">F16/E16*100-100</f>
        <v>-100</v>
      </c>
      <c r="H16" s="21"/>
      <c r="I16" s="10"/>
      <c r="J16" s="1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8" customHeight="1">
      <c r="A17" s="93" t="s">
        <v>44</v>
      </c>
      <c r="B17" s="93"/>
      <c r="C17" s="93"/>
      <c r="D17" s="93"/>
      <c r="E17" s="60">
        <v>6</v>
      </c>
      <c r="F17" s="60"/>
      <c r="G17" s="44">
        <f t="shared" si="0"/>
        <v>-100</v>
      </c>
      <c r="H17" s="22"/>
      <c r="I17" s="10"/>
      <c r="J17" s="11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8" customHeight="1">
      <c r="A18" s="91" t="s">
        <v>8</v>
      </c>
      <c r="B18" s="91"/>
      <c r="C18" s="91"/>
      <c r="D18" s="91"/>
      <c r="E18" s="60"/>
      <c r="F18" s="60"/>
      <c r="G18" s="44"/>
      <c r="H18" s="21"/>
      <c r="I18" s="10"/>
      <c r="J18" s="1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8" customHeight="1">
      <c r="A19" s="43" t="s">
        <v>9</v>
      </c>
      <c r="B19" s="43"/>
      <c r="C19" s="43"/>
      <c r="D19" s="43"/>
      <c r="E19" s="60"/>
      <c r="F19" s="60"/>
      <c r="G19" s="44"/>
      <c r="H19" s="22"/>
      <c r="I19" s="10"/>
      <c r="J19" s="1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8" customHeight="1">
      <c r="A20" s="94" t="s">
        <v>10</v>
      </c>
      <c r="B20" s="94"/>
      <c r="C20" s="94"/>
      <c r="D20" s="94"/>
      <c r="E20" s="60">
        <v>4</v>
      </c>
      <c r="F20" s="60"/>
      <c r="G20" s="44">
        <f t="shared" si="0"/>
        <v>-100</v>
      </c>
      <c r="H20" s="21"/>
      <c r="I20" s="10"/>
      <c r="J20" s="1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>
      <c r="A21" s="43" t="s">
        <v>45</v>
      </c>
      <c r="B21" s="43"/>
      <c r="C21" s="43"/>
      <c r="D21" s="43"/>
      <c r="E21" s="60"/>
      <c r="F21" s="60"/>
      <c r="G21" s="44"/>
      <c r="H21" s="6"/>
      <c r="I21" s="10"/>
      <c r="J21" s="1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8" customHeight="1">
      <c r="A22" s="93" t="s">
        <v>46</v>
      </c>
      <c r="B22" s="93"/>
      <c r="C22" s="93"/>
      <c r="D22" s="93"/>
      <c r="E22" s="60">
        <v>1</v>
      </c>
      <c r="F22" s="60">
        <v>1</v>
      </c>
      <c r="G22" s="44">
        <f t="shared" si="0"/>
        <v>0</v>
      </c>
      <c r="H22" s="6"/>
      <c r="I22" s="10"/>
      <c r="J22" s="1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8" customHeight="1">
      <c r="A23" s="43" t="s">
        <v>47</v>
      </c>
      <c r="B23" s="43"/>
      <c r="C23" s="43"/>
      <c r="D23" s="43"/>
      <c r="E23" s="60">
        <v>1</v>
      </c>
      <c r="F23" s="60"/>
      <c r="G23" s="44">
        <f t="shared" si="0"/>
        <v>-100</v>
      </c>
      <c r="H23" s="6"/>
      <c r="I23" s="10"/>
      <c r="J23" s="1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8" customHeight="1" hidden="1">
      <c r="A24" s="6"/>
      <c r="B24" s="6"/>
      <c r="C24" s="6"/>
      <c r="D24" s="6"/>
      <c r="E24" s="34">
        <v>4</v>
      </c>
      <c r="F24" s="23"/>
      <c r="G24" s="44">
        <f t="shared" si="0"/>
        <v>-100</v>
      </c>
      <c r="H24" s="6"/>
      <c r="I24" s="10"/>
      <c r="J24" s="1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8" customHeight="1">
      <c r="A25" s="92" t="s">
        <v>60</v>
      </c>
      <c r="B25" s="92"/>
      <c r="C25" s="92"/>
      <c r="D25" s="92"/>
      <c r="E25" s="92"/>
      <c r="F25" s="92"/>
      <c r="G25" s="92"/>
      <c r="H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8" customHeight="1">
      <c r="A26" s="6"/>
      <c r="B26" s="6"/>
      <c r="C26" s="6"/>
      <c r="D26" s="6"/>
      <c r="E26" s="6"/>
      <c r="F26" s="6"/>
      <c r="G26" s="16"/>
      <c r="H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8" customHeight="1">
      <c r="A27" s="6"/>
      <c r="B27" s="6"/>
      <c r="C27" s="6"/>
      <c r="D27" s="6"/>
      <c r="E27" s="6"/>
      <c r="F27" s="6"/>
      <c r="G27" s="16"/>
      <c r="H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8" customHeight="1">
      <c r="A28" s="6"/>
      <c r="B28" s="6"/>
      <c r="C28" s="6"/>
      <c r="D28" s="6"/>
      <c r="E28" s="6"/>
      <c r="F28" s="6"/>
      <c r="G28" s="6"/>
      <c r="H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8" customHeight="1">
      <c r="A29" s="6"/>
      <c r="B29" s="6"/>
      <c r="C29" s="6"/>
      <c r="D29" s="6"/>
      <c r="E29" s="6"/>
      <c r="F29" s="6"/>
      <c r="G29" s="6"/>
      <c r="H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8" customHeight="1">
      <c r="A30" s="6"/>
      <c r="B30" s="6"/>
      <c r="C30" s="6"/>
      <c r="D30" s="6"/>
      <c r="E30" s="6"/>
      <c r="F30" s="6"/>
      <c r="G30" s="6"/>
      <c r="H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8" customHeight="1">
      <c r="A31" s="6"/>
      <c r="B31" s="6"/>
      <c r="C31" s="6"/>
      <c r="D31" s="6"/>
      <c r="E31" s="6"/>
      <c r="F31" s="6"/>
      <c r="G31" s="6"/>
      <c r="H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8" customHeight="1">
      <c r="A32" s="6"/>
      <c r="B32" s="6"/>
      <c r="C32" s="6"/>
      <c r="D32" s="6"/>
      <c r="E32" s="6"/>
      <c r="F32" s="6"/>
      <c r="G32" s="6"/>
      <c r="H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>
      <c r="A33" s="6"/>
      <c r="B33" s="6"/>
      <c r="C33" s="6"/>
      <c r="D33" s="6"/>
      <c r="E33" s="6"/>
      <c r="F33" s="6"/>
      <c r="G33" s="6"/>
      <c r="H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>
      <c r="A34" s="6"/>
      <c r="B34" s="6"/>
      <c r="C34" s="6"/>
      <c r="D34" s="6"/>
      <c r="E34" s="6"/>
      <c r="F34" s="6"/>
      <c r="G34" s="6"/>
      <c r="H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>
      <c r="A35" s="6"/>
      <c r="B35" s="6"/>
      <c r="C35" s="6"/>
      <c r="D35" s="6"/>
      <c r="E35" s="6"/>
      <c r="F35" s="6"/>
      <c r="G35" s="6"/>
      <c r="H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>
      <c r="A36" s="6"/>
      <c r="B36" s="6"/>
      <c r="C36" s="6"/>
      <c r="D36" s="6"/>
      <c r="E36" s="6"/>
      <c r="F36" s="6"/>
      <c r="G36" s="6"/>
      <c r="H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8:22" ht="12.75">
      <c r="H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8:22" ht="12.75">
      <c r="H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8:22" ht="12.75">
      <c r="H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8:22" ht="12.75">
      <c r="H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8:22" ht="12.75">
      <c r="H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8:22" ht="12.75">
      <c r="H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8:22" ht="12.75">
      <c r="H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8:22" ht="12.75">
      <c r="H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8:22" ht="12.75">
      <c r="H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8:22" ht="12.75">
      <c r="H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8:22" ht="12.75">
      <c r="H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8:22" ht="12.75">
      <c r="H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8:22" ht="12.75">
      <c r="H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8:22" ht="12.75">
      <c r="H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8:22" ht="12.75">
      <c r="H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</sheetData>
  <sheetProtection/>
  <mergeCells count="12">
    <mergeCell ref="A12:D12"/>
    <mergeCell ref="A25:G25"/>
    <mergeCell ref="A17:D17"/>
    <mergeCell ref="A20:D20"/>
    <mergeCell ref="A22:D22"/>
    <mergeCell ref="A18:D18"/>
    <mergeCell ref="E7:E8"/>
    <mergeCell ref="F7:F8"/>
    <mergeCell ref="A3:G3"/>
    <mergeCell ref="A4:G4"/>
    <mergeCell ref="A5:G5"/>
    <mergeCell ref="A7:D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5"/>
  <sheetViews>
    <sheetView showZeros="0" view="pageBreakPreview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6.625" style="0" customWidth="1"/>
    <col min="3" max="3" width="50.625" style="0" customWidth="1"/>
    <col min="4" max="4" width="4.00390625" style="0" hidden="1" customWidth="1"/>
    <col min="5" max="5" width="12.375" style="0" customWidth="1"/>
    <col min="6" max="6" width="11.375" style="0" customWidth="1"/>
    <col min="7" max="7" width="19.875" style="0" customWidth="1"/>
    <col min="8" max="8" width="11.125" style="0" customWidth="1"/>
    <col min="9" max="10" width="9.125" style="6" customWidth="1"/>
  </cols>
  <sheetData>
    <row r="3" spans="1:8" ht="18" customHeight="1">
      <c r="A3" s="95" t="s">
        <v>2</v>
      </c>
      <c r="B3" s="95"/>
      <c r="C3" s="95"/>
      <c r="D3" s="95"/>
      <c r="E3" s="95"/>
      <c r="F3" s="95"/>
      <c r="G3" s="95"/>
      <c r="H3" s="6"/>
    </row>
    <row r="4" spans="1:13" ht="18" customHeight="1">
      <c r="A4" s="95" t="s">
        <v>48</v>
      </c>
      <c r="B4" s="95"/>
      <c r="C4" s="95"/>
      <c r="D4" s="95"/>
      <c r="E4" s="95"/>
      <c r="F4" s="95"/>
      <c r="G4" s="95"/>
      <c r="H4" s="6"/>
      <c r="K4" s="6"/>
      <c r="L4" s="6"/>
      <c r="M4" s="6"/>
    </row>
    <row r="5" spans="1:13" ht="18" customHeight="1">
      <c r="A5" s="95" t="s">
        <v>144</v>
      </c>
      <c r="B5" s="95"/>
      <c r="C5" s="95"/>
      <c r="D5" s="95"/>
      <c r="E5" s="95"/>
      <c r="F5" s="95"/>
      <c r="G5" s="95"/>
      <c r="H5" s="6"/>
      <c r="K5" s="6"/>
      <c r="L5" s="6"/>
      <c r="M5" s="6"/>
    </row>
    <row r="6" spans="1:13" ht="18" customHeight="1" thickBot="1">
      <c r="A6" s="7"/>
      <c r="B6" s="6"/>
      <c r="C6" s="6"/>
      <c r="D6" s="6"/>
      <c r="E6" s="6"/>
      <c r="F6" s="6"/>
      <c r="G6" s="6"/>
      <c r="H6" s="6"/>
      <c r="K6" s="6"/>
      <c r="L6" s="6"/>
      <c r="M6" s="6"/>
    </row>
    <row r="7" spans="1:13" ht="18" customHeight="1">
      <c r="A7" s="90" t="s">
        <v>3</v>
      </c>
      <c r="B7" s="90"/>
      <c r="C7" s="90"/>
      <c r="D7" s="90"/>
      <c r="E7" s="86" t="s">
        <v>67</v>
      </c>
      <c r="F7" s="86" t="s">
        <v>136</v>
      </c>
      <c r="G7" s="36" t="s">
        <v>4</v>
      </c>
      <c r="H7" s="100" t="s">
        <v>36</v>
      </c>
      <c r="I7" s="101"/>
      <c r="K7" s="6"/>
      <c r="L7" s="6"/>
      <c r="M7" s="6"/>
    </row>
    <row r="8" spans="1:13" ht="18" customHeight="1" thickBot="1">
      <c r="A8" s="90"/>
      <c r="B8" s="90"/>
      <c r="C8" s="90"/>
      <c r="D8" s="90"/>
      <c r="E8" s="88"/>
      <c r="F8" s="88"/>
      <c r="G8" s="36" t="s">
        <v>5</v>
      </c>
      <c r="H8" s="33" t="s">
        <v>67</v>
      </c>
      <c r="I8" s="25" t="s">
        <v>136</v>
      </c>
      <c r="K8" s="6"/>
      <c r="L8" s="6"/>
      <c r="M8" s="6"/>
    </row>
    <row r="9" spans="1:13" ht="18" customHeight="1">
      <c r="A9" s="46" t="s">
        <v>50</v>
      </c>
      <c r="B9" s="46"/>
      <c r="C9" s="46"/>
      <c r="D9" s="47"/>
      <c r="E9" s="42">
        <v>4.2</v>
      </c>
      <c r="F9" s="55">
        <v>1.4</v>
      </c>
      <c r="G9" s="48">
        <f>F9/E9*100-100</f>
        <v>-66.66666666666667</v>
      </c>
      <c r="H9" s="102" t="s">
        <v>63</v>
      </c>
      <c r="I9" s="103"/>
      <c r="J9" s="8"/>
      <c r="K9" s="6"/>
      <c r="L9" s="6"/>
      <c r="M9" s="6"/>
    </row>
    <row r="10" spans="1:13" ht="18" customHeight="1">
      <c r="A10" s="43" t="s">
        <v>7</v>
      </c>
      <c r="B10" s="43"/>
      <c r="C10" s="43"/>
      <c r="D10" s="43"/>
      <c r="E10" s="48">
        <f>'млад смерт абсцифры'!E10*1000/'млад см на 1000 род'!H10</f>
        <v>0</v>
      </c>
      <c r="F10" s="48">
        <f>'млад смерт абсцифры'!F10*1000/'млад см на 1000 род'!I10</f>
        <v>1.0695187165775402</v>
      </c>
      <c r="G10" s="48"/>
      <c r="H10" s="42">
        <v>2114</v>
      </c>
      <c r="I10" s="75">
        <v>1870</v>
      </c>
      <c r="J10" s="8"/>
      <c r="K10" s="6"/>
      <c r="L10" s="6"/>
      <c r="M10" s="6"/>
    </row>
    <row r="11" spans="1:13" ht="18" customHeight="1">
      <c r="A11" s="43" t="s">
        <v>38</v>
      </c>
      <c r="B11" s="43"/>
      <c r="C11" s="43"/>
      <c r="D11" s="43"/>
      <c r="E11" s="48">
        <f>'млад смерт абсцифры'!E11*1000/'млад см на 1000 род'!H11</f>
        <v>0</v>
      </c>
      <c r="F11" s="48">
        <f>'млад смерт абсцифры'!F11*1000/'млад см на 1000 род'!I11</f>
        <v>0</v>
      </c>
      <c r="G11" s="48"/>
      <c r="H11" s="42">
        <v>2114</v>
      </c>
      <c r="I11" s="75">
        <v>1870</v>
      </c>
      <c r="J11" s="8"/>
      <c r="K11" s="6"/>
      <c r="L11" s="6"/>
      <c r="M11" s="6"/>
    </row>
    <row r="12" spans="1:13" ht="18" customHeight="1">
      <c r="A12" s="91" t="s">
        <v>39</v>
      </c>
      <c r="B12" s="91"/>
      <c r="C12" s="91"/>
      <c r="D12" s="91"/>
      <c r="E12" s="48">
        <f>'млад смерт абсцифры'!E12*1000/'млад см на 1000 род'!H12</f>
        <v>0</v>
      </c>
      <c r="F12" s="48">
        <f>'млад смерт абсцифры'!F12*1000/'млад см на 1000 род'!I12</f>
        <v>0</v>
      </c>
      <c r="G12" s="48"/>
      <c r="H12" s="42">
        <v>2114</v>
      </c>
      <c r="I12" s="75">
        <v>1870</v>
      </c>
      <c r="J12" s="8"/>
      <c r="K12" s="6"/>
      <c r="L12" s="6"/>
      <c r="M12" s="6"/>
    </row>
    <row r="13" spans="1:13" ht="18" customHeight="1">
      <c r="A13" s="43" t="s">
        <v>40</v>
      </c>
      <c r="B13" s="43"/>
      <c r="C13" s="43"/>
      <c r="D13" s="43"/>
      <c r="E13" s="48">
        <f>'млад смерт абсцифры'!E13*1000/'млад см на 1000 род'!H13</f>
        <v>0</v>
      </c>
      <c r="F13" s="48">
        <f>'млад смерт абсцифры'!F13*1000/'млад см на 1000 род'!I13</f>
        <v>0</v>
      </c>
      <c r="G13" s="48"/>
      <c r="H13" s="42">
        <v>2114</v>
      </c>
      <c r="I13" s="75">
        <v>1870</v>
      </c>
      <c r="J13" s="8"/>
      <c r="K13" s="6"/>
      <c r="L13" s="6"/>
      <c r="M13" s="6"/>
    </row>
    <row r="14" spans="1:13" ht="19.5" customHeight="1">
      <c r="A14" s="43" t="s">
        <v>41</v>
      </c>
      <c r="B14" s="43"/>
      <c r="C14" s="43"/>
      <c r="D14" s="43"/>
      <c r="E14" s="48">
        <f>'млад смерт абсцифры'!E14*1000/'млад см на 1000 род'!H14</f>
        <v>0</v>
      </c>
      <c r="F14" s="48">
        <f>'млад смерт абсцифры'!F14*1000/'млад см на 1000 род'!I14</f>
        <v>0</v>
      </c>
      <c r="G14" s="48"/>
      <c r="H14" s="42">
        <v>2114</v>
      </c>
      <c r="I14" s="75">
        <v>1870</v>
      </c>
      <c r="J14" s="8"/>
      <c r="K14" s="6"/>
      <c r="L14" s="6"/>
      <c r="M14" s="6"/>
    </row>
    <row r="15" spans="1:13" ht="18" customHeight="1">
      <c r="A15" s="43" t="s">
        <v>42</v>
      </c>
      <c r="B15" s="43"/>
      <c r="C15" s="43"/>
      <c r="D15" s="43"/>
      <c r="E15" s="48">
        <f>'млад смерт абсцифры'!E15*1000/'млад см на 1000 род'!H15</f>
        <v>0</v>
      </c>
      <c r="F15" s="48">
        <f>'млад смерт абсцифры'!F15*1000/'млад см на 1000 род'!I15</f>
        <v>0</v>
      </c>
      <c r="G15" s="48"/>
      <c r="H15" s="42">
        <v>2114</v>
      </c>
      <c r="I15" s="75">
        <v>1870</v>
      </c>
      <c r="J15" s="8"/>
      <c r="K15" s="6"/>
      <c r="L15" s="6"/>
      <c r="M15" s="6"/>
    </row>
    <row r="16" spans="1:13" ht="18" customHeight="1">
      <c r="A16" s="43" t="s">
        <v>43</v>
      </c>
      <c r="B16" s="43"/>
      <c r="C16" s="43"/>
      <c r="D16" s="43"/>
      <c r="E16" s="48">
        <f>'млад смерт абсцифры'!E16*1000/'млад см на 1000 род'!H16</f>
        <v>0.9460737937559129</v>
      </c>
      <c r="F16" s="48">
        <f>'млад смерт абсцифры'!F16*1000/'млад см на 1000 род'!I16</f>
        <v>0</v>
      </c>
      <c r="G16" s="48">
        <f aca="true" t="shared" si="0" ref="G16:G23">F16/E16*100-100</f>
        <v>-100</v>
      </c>
      <c r="H16" s="42">
        <v>2114</v>
      </c>
      <c r="I16" s="75">
        <v>1870</v>
      </c>
      <c r="J16" s="8"/>
      <c r="K16" s="6"/>
      <c r="L16" s="6"/>
      <c r="M16" s="6"/>
    </row>
    <row r="17" spans="1:13" ht="18" customHeight="1">
      <c r="A17" s="93" t="s">
        <v>44</v>
      </c>
      <c r="B17" s="93"/>
      <c r="C17" s="93"/>
      <c r="D17" s="93"/>
      <c r="E17" s="48">
        <f>'млад смерт абсцифры'!E17*1000/'млад см на 1000 род'!H17</f>
        <v>2.838221381267739</v>
      </c>
      <c r="F17" s="48">
        <f>'млад смерт абсцифры'!F17*1000/'млад см на 1000 род'!I17</f>
        <v>0</v>
      </c>
      <c r="G17" s="48">
        <f t="shared" si="0"/>
        <v>-100</v>
      </c>
      <c r="H17" s="42">
        <v>2114</v>
      </c>
      <c r="I17" s="75">
        <v>1870</v>
      </c>
      <c r="J17" s="8"/>
      <c r="K17" s="6"/>
      <c r="L17" s="6"/>
      <c r="M17" s="6"/>
    </row>
    <row r="18" spans="1:13" ht="18" customHeight="1">
      <c r="A18" s="91" t="s">
        <v>8</v>
      </c>
      <c r="B18" s="91"/>
      <c r="C18" s="91"/>
      <c r="D18" s="91"/>
      <c r="E18" s="48">
        <f>'млад смерт абсцифры'!E18*1000/'млад см на 1000 род'!H18</f>
        <v>0</v>
      </c>
      <c r="F18" s="48">
        <f>'млад смерт абсцифры'!F18*1000/'млад см на 1000 род'!I18</f>
        <v>0</v>
      </c>
      <c r="G18" s="48"/>
      <c r="H18" s="42">
        <v>2114</v>
      </c>
      <c r="I18" s="75">
        <v>1870</v>
      </c>
      <c r="J18" s="8"/>
      <c r="K18" s="6"/>
      <c r="L18" s="6"/>
      <c r="M18" s="6"/>
    </row>
    <row r="19" spans="1:13" ht="18" customHeight="1">
      <c r="A19" s="43" t="s">
        <v>9</v>
      </c>
      <c r="B19" s="43"/>
      <c r="C19" s="43"/>
      <c r="D19" s="43"/>
      <c r="E19" s="48">
        <f>'млад смерт абсцифры'!E19*1000/'млад см на 1000 род'!H19</f>
        <v>0</v>
      </c>
      <c r="F19" s="48">
        <f>'млад смерт абсцифры'!F19*1000/'млад см на 1000 род'!I19</f>
        <v>0</v>
      </c>
      <c r="G19" s="48"/>
      <c r="H19" s="42">
        <v>2114</v>
      </c>
      <c r="I19" s="75">
        <v>1870</v>
      </c>
      <c r="J19" s="8"/>
      <c r="K19" s="6"/>
      <c r="L19" s="6"/>
      <c r="M19" s="6"/>
    </row>
    <row r="20" spans="1:13" ht="18" customHeight="1">
      <c r="A20" s="94" t="s">
        <v>10</v>
      </c>
      <c r="B20" s="94"/>
      <c r="C20" s="94"/>
      <c r="D20" s="94"/>
      <c r="E20" s="48">
        <f>'млад смерт абсцифры'!E20*1000/'млад см на 1000 род'!H20</f>
        <v>1.8921475875118259</v>
      </c>
      <c r="F20" s="48">
        <f>'млад смерт абсцифры'!F20*1000/'млад см на 1000 род'!I20</f>
        <v>0</v>
      </c>
      <c r="G20" s="48">
        <f t="shared" si="0"/>
        <v>-100</v>
      </c>
      <c r="H20" s="42">
        <v>2114</v>
      </c>
      <c r="I20" s="75">
        <v>1870</v>
      </c>
      <c r="J20" s="8"/>
      <c r="K20" s="6"/>
      <c r="L20" s="6"/>
      <c r="M20" s="6"/>
    </row>
    <row r="21" spans="1:13" ht="18" customHeight="1">
      <c r="A21" s="43" t="s">
        <v>45</v>
      </c>
      <c r="B21" s="43"/>
      <c r="C21" s="43"/>
      <c r="D21" s="43"/>
      <c r="E21" s="48">
        <f>'млад смерт абсцифры'!E21*1000/'млад см на 1000 род'!H21</f>
        <v>0</v>
      </c>
      <c r="F21" s="48">
        <f>'млад смерт абсцифры'!F21*1000/'млад см на 1000 род'!I21</f>
        <v>0</v>
      </c>
      <c r="G21" s="48"/>
      <c r="H21" s="42">
        <v>2114</v>
      </c>
      <c r="I21" s="75">
        <v>1870</v>
      </c>
      <c r="K21" s="6"/>
      <c r="L21" s="6"/>
      <c r="M21" s="6"/>
    </row>
    <row r="22" spans="1:13" ht="18" customHeight="1">
      <c r="A22" s="93" t="s">
        <v>46</v>
      </c>
      <c r="B22" s="93"/>
      <c r="C22" s="93"/>
      <c r="D22" s="93"/>
      <c r="E22" s="48">
        <f>'млад смерт абсцифры'!E22*1000/'млад см на 1000 род'!H22</f>
        <v>0.47303689687795647</v>
      </c>
      <c r="F22" s="48">
        <f>'млад смерт абсцифры'!F22*1000/'млад см на 1000 род'!I22</f>
        <v>0.5347593582887701</v>
      </c>
      <c r="G22" s="48">
        <f t="shared" si="0"/>
        <v>13.048128342246002</v>
      </c>
      <c r="H22" s="42">
        <v>2114</v>
      </c>
      <c r="I22" s="75">
        <v>1870</v>
      </c>
      <c r="K22" s="6"/>
      <c r="L22" s="6"/>
      <c r="M22" s="6"/>
    </row>
    <row r="23" spans="1:13" ht="18" customHeight="1">
      <c r="A23" s="57" t="s">
        <v>47</v>
      </c>
      <c r="B23" s="57"/>
      <c r="C23" s="57"/>
      <c r="D23" s="57"/>
      <c r="E23" s="48">
        <f>'млад смерт абсцифры'!E23*1000/'млад см на 1000 род'!H23</f>
        <v>0.47303689687795647</v>
      </c>
      <c r="F23" s="48">
        <f>'млад смерт абсцифры'!F23*1000/'млад см на 1000 род'!I23</f>
        <v>0</v>
      </c>
      <c r="G23" s="48">
        <f t="shared" si="0"/>
        <v>-100</v>
      </c>
      <c r="H23" s="42">
        <v>2114</v>
      </c>
      <c r="I23" s="75">
        <v>1870</v>
      </c>
      <c r="K23" s="6"/>
      <c r="L23" s="6"/>
      <c r="M23" s="6"/>
    </row>
    <row r="24" spans="1:13" ht="18" customHeight="1">
      <c r="A24" s="99" t="s">
        <v>64</v>
      </c>
      <c r="B24" s="99"/>
      <c r="C24" s="99"/>
      <c r="D24" s="99"/>
      <c r="E24" s="99"/>
      <c r="F24" s="99"/>
      <c r="G24" s="99"/>
      <c r="H24" s="58"/>
      <c r="I24" s="59"/>
      <c r="K24" s="6"/>
      <c r="L24" s="6"/>
      <c r="M24" s="6"/>
    </row>
    <row r="25" spans="1:13" ht="18" customHeight="1">
      <c r="A25" s="92"/>
      <c r="B25" s="92"/>
      <c r="C25" s="92"/>
      <c r="D25" s="92"/>
      <c r="E25" s="92"/>
      <c r="F25" s="92"/>
      <c r="G25" s="92"/>
      <c r="H25" s="6"/>
      <c r="K25" s="6"/>
      <c r="L25" s="6"/>
      <c r="M25" s="6"/>
    </row>
    <row r="26" spans="1:13" ht="18" customHeight="1">
      <c r="A26" s="17"/>
      <c r="B26" s="17"/>
      <c r="C26" s="17"/>
      <c r="D26" s="17"/>
      <c r="E26" s="24"/>
      <c r="F26" s="26"/>
      <c r="G26" s="6"/>
      <c r="H26" s="6"/>
      <c r="K26" s="6"/>
      <c r="L26" s="6"/>
      <c r="M26" s="6"/>
    </row>
    <row r="27" spans="1:13" ht="18" customHeight="1">
      <c r="A27" s="17"/>
      <c r="B27" s="17"/>
      <c r="C27" s="17"/>
      <c r="D27" s="17"/>
      <c r="E27" s="24"/>
      <c r="F27" s="26"/>
      <c r="G27" s="6"/>
      <c r="H27" s="6"/>
      <c r="K27" s="6"/>
      <c r="L27" s="6"/>
      <c r="M27" s="6"/>
    </row>
    <row r="28" spans="1:13" ht="18" customHeight="1">
      <c r="A28" s="18"/>
      <c r="B28" s="18"/>
      <c r="C28" s="18"/>
      <c r="D28" s="18"/>
      <c r="E28" s="24"/>
      <c r="F28" s="26"/>
      <c r="G28" s="6"/>
      <c r="H28" s="6"/>
      <c r="K28" s="6"/>
      <c r="L28" s="6"/>
      <c r="M28" s="6"/>
    </row>
    <row r="29" spans="1:13" ht="18" customHeight="1">
      <c r="A29" s="18"/>
      <c r="B29" s="18"/>
      <c r="C29" s="18"/>
      <c r="D29" s="18"/>
      <c r="E29" s="24"/>
      <c r="F29" s="26"/>
      <c r="G29" s="6"/>
      <c r="H29" s="6"/>
      <c r="K29" s="6"/>
      <c r="L29" s="6"/>
      <c r="M29" s="6"/>
    </row>
    <row r="30" spans="1:13" ht="15">
      <c r="A30" s="96"/>
      <c r="B30" s="96"/>
      <c r="C30" s="96"/>
      <c r="D30" s="96"/>
      <c r="E30" s="27"/>
      <c r="F30" s="28"/>
      <c r="G30" s="6"/>
      <c r="H30" s="6"/>
      <c r="K30" s="6"/>
      <c r="L30" s="6"/>
      <c r="M30" s="6"/>
    </row>
    <row r="31" spans="1:13" ht="15">
      <c r="A31" s="97"/>
      <c r="B31" s="97"/>
      <c r="C31" s="97"/>
      <c r="D31" s="97"/>
      <c r="E31" s="24"/>
      <c r="F31" s="26"/>
      <c r="G31" s="6"/>
      <c r="H31" s="6"/>
      <c r="K31" s="6"/>
      <c r="L31" s="6"/>
      <c r="M31" s="6"/>
    </row>
    <row r="32" spans="1:13" ht="15">
      <c r="A32" s="18"/>
      <c r="B32" s="18"/>
      <c r="C32" s="18"/>
      <c r="D32" s="18"/>
      <c r="E32" s="24"/>
      <c r="F32" s="26"/>
      <c r="G32" s="6"/>
      <c r="H32" s="6"/>
      <c r="K32" s="6"/>
      <c r="L32" s="6"/>
      <c r="M32" s="6"/>
    </row>
    <row r="33" spans="1:13" ht="15">
      <c r="A33" s="98"/>
      <c r="B33" s="98"/>
      <c r="C33" s="98"/>
      <c r="D33" s="98"/>
      <c r="E33" s="27"/>
      <c r="F33" s="28"/>
      <c r="G33" s="6"/>
      <c r="H33" s="6"/>
      <c r="K33" s="6"/>
      <c r="L33" s="6"/>
      <c r="M33" s="6"/>
    </row>
    <row r="34" spans="1:13" ht="15">
      <c r="A34" s="18"/>
      <c r="B34" s="18"/>
      <c r="C34" s="18"/>
      <c r="D34" s="18"/>
      <c r="E34" s="24"/>
      <c r="F34" s="26"/>
      <c r="H34" s="6"/>
      <c r="K34" s="6"/>
      <c r="L34" s="6"/>
      <c r="M34" s="6"/>
    </row>
    <row r="35" spans="1:13" ht="15">
      <c r="A35" s="96"/>
      <c r="B35" s="96"/>
      <c r="C35" s="96"/>
      <c r="D35" s="96"/>
      <c r="E35" s="27"/>
      <c r="F35" s="28"/>
      <c r="H35" s="6"/>
      <c r="K35" s="6"/>
      <c r="L35" s="6"/>
      <c r="M35" s="6"/>
    </row>
    <row r="36" spans="1:13" ht="15">
      <c r="A36" s="18"/>
      <c r="B36" s="18"/>
      <c r="C36" s="18"/>
      <c r="D36" s="18"/>
      <c r="E36" s="24"/>
      <c r="F36" s="26"/>
      <c r="H36" s="6"/>
      <c r="K36" s="6"/>
      <c r="L36" s="6"/>
      <c r="M36" s="6"/>
    </row>
    <row r="37" spans="1:13" ht="15">
      <c r="A37" s="6"/>
      <c r="B37" s="6"/>
      <c r="C37" s="6"/>
      <c r="D37" s="6"/>
      <c r="E37" s="27"/>
      <c r="F37" s="23"/>
      <c r="H37" s="6"/>
      <c r="K37" s="6"/>
      <c r="L37" s="6"/>
      <c r="M37" s="6"/>
    </row>
    <row r="38" spans="1:13" ht="15">
      <c r="A38" s="19"/>
      <c r="B38" s="6"/>
      <c r="C38" s="6"/>
      <c r="D38" s="6"/>
      <c r="E38" s="24"/>
      <c r="F38" s="23"/>
      <c r="H38" s="6"/>
      <c r="K38" s="6"/>
      <c r="L38" s="6"/>
      <c r="M38" s="6"/>
    </row>
    <row r="39" spans="8:13" ht="12.75">
      <c r="H39" s="6"/>
      <c r="K39" s="6"/>
      <c r="L39" s="6"/>
      <c r="M39" s="6"/>
    </row>
    <row r="40" spans="8:13" ht="12.75">
      <c r="H40" s="6"/>
      <c r="K40" s="6"/>
      <c r="L40" s="6"/>
      <c r="M40" s="6"/>
    </row>
    <row r="41" spans="8:13" ht="12.75">
      <c r="H41" s="6"/>
      <c r="K41" s="6"/>
      <c r="L41" s="6"/>
      <c r="M41" s="6"/>
    </row>
    <row r="42" spans="8:13" ht="12.75">
      <c r="H42" s="6"/>
      <c r="K42" s="6"/>
      <c r="L42" s="6"/>
      <c r="M42" s="6"/>
    </row>
    <row r="43" spans="8:13" ht="12.75">
      <c r="H43" s="6"/>
      <c r="K43" s="6"/>
      <c r="L43" s="6"/>
      <c r="M43" s="6"/>
    </row>
    <row r="44" spans="8:13" ht="12.75">
      <c r="H44" s="6"/>
      <c r="K44" s="6"/>
      <c r="L44" s="6"/>
      <c r="M44" s="6"/>
    </row>
    <row r="45" spans="8:13" ht="12.75">
      <c r="H45" s="6"/>
      <c r="K45" s="6"/>
      <c r="L45" s="6"/>
      <c r="M45" s="6"/>
    </row>
  </sheetData>
  <sheetProtection/>
  <mergeCells count="19">
    <mergeCell ref="A24:G24"/>
    <mergeCell ref="H7:I7"/>
    <mergeCell ref="A12:D12"/>
    <mergeCell ref="A17:D17"/>
    <mergeCell ref="A20:D20"/>
    <mergeCell ref="A18:D18"/>
    <mergeCell ref="H9:I9"/>
    <mergeCell ref="E7:E8"/>
    <mergeCell ref="F7:F8"/>
    <mergeCell ref="A3:G3"/>
    <mergeCell ref="A4:G4"/>
    <mergeCell ref="A5:G5"/>
    <mergeCell ref="A7:D8"/>
    <mergeCell ref="A35:D35"/>
    <mergeCell ref="A22:D22"/>
    <mergeCell ref="A30:D30"/>
    <mergeCell ref="A31:D31"/>
    <mergeCell ref="A33:D33"/>
    <mergeCell ref="A25:G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showZeros="0" view="pageBreakPreview" zoomScale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5" sqref="F15"/>
    </sheetView>
  </sheetViews>
  <sheetFormatPr defaultColWidth="9.00390625" defaultRowHeight="12.75"/>
  <cols>
    <col min="1" max="1" width="4.125" style="0" customWidth="1"/>
    <col min="2" max="2" width="57.625" style="0" customWidth="1"/>
    <col min="3" max="3" width="25.00390625" style="0" customWidth="1"/>
    <col min="4" max="4" width="14.50390625" style="0" customWidth="1"/>
    <col min="5" max="5" width="12.50390625" style="0" customWidth="1"/>
    <col min="6" max="6" width="14.375" style="0" customWidth="1"/>
    <col min="7" max="7" width="12.125" style="0" customWidth="1"/>
    <col min="8" max="8" width="22.00390625" style="0" customWidth="1"/>
    <col min="9" max="10" width="16.50390625" style="0" customWidth="1"/>
    <col min="11" max="11" width="11.375" style="0" customWidth="1"/>
  </cols>
  <sheetData>
    <row r="1" spans="1:8" ht="17.25">
      <c r="A1" s="81" t="s">
        <v>129</v>
      </c>
      <c r="B1" s="81"/>
      <c r="C1" s="81"/>
      <c r="D1" s="81"/>
      <c r="E1" s="81"/>
      <c r="F1" s="81"/>
      <c r="G1" s="81"/>
      <c r="H1" s="81"/>
    </row>
    <row r="2" spans="1:8" ht="17.25">
      <c r="A2" s="81" t="s">
        <v>141</v>
      </c>
      <c r="B2" s="81"/>
      <c r="C2" s="81"/>
      <c r="D2" s="81"/>
      <c r="E2" s="81"/>
      <c r="F2" s="81"/>
      <c r="G2" s="81"/>
      <c r="H2" s="81"/>
    </row>
    <row r="3" spans="1:8" ht="18">
      <c r="A3" s="62"/>
      <c r="B3" s="62"/>
      <c r="C3" s="62"/>
      <c r="D3" s="62"/>
      <c r="E3" s="62"/>
      <c r="F3" s="62"/>
      <c r="G3" s="62"/>
      <c r="H3" s="62"/>
    </row>
    <row r="4" spans="1:11" ht="110.25" customHeight="1">
      <c r="A4" s="108"/>
      <c r="B4" s="107" t="s">
        <v>68</v>
      </c>
      <c r="C4" s="107" t="s">
        <v>130</v>
      </c>
      <c r="D4" s="107" t="s">
        <v>132</v>
      </c>
      <c r="E4" s="107"/>
      <c r="F4" s="107" t="s">
        <v>131</v>
      </c>
      <c r="G4" s="107"/>
      <c r="H4" s="42" t="s">
        <v>128</v>
      </c>
      <c r="I4" s="105" t="s">
        <v>135</v>
      </c>
      <c r="J4" s="105"/>
      <c r="K4" s="106" t="s">
        <v>142</v>
      </c>
    </row>
    <row r="5" spans="1:11" ht="18">
      <c r="A5" s="108"/>
      <c r="B5" s="107"/>
      <c r="C5" s="107"/>
      <c r="D5" s="61" t="s">
        <v>69</v>
      </c>
      <c r="E5" s="61" t="s">
        <v>70</v>
      </c>
      <c r="F5" s="61" t="s">
        <v>69</v>
      </c>
      <c r="G5" s="61" t="s">
        <v>70</v>
      </c>
      <c r="H5" s="42" t="s">
        <v>69</v>
      </c>
      <c r="I5" s="61" t="s">
        <v>69</v>
      </c>
      <c r="J5" s="61" t="s">
        <v>70</v>
      </c>
      <c r="K5" s="106"/>
    </row>
    <row r="6" spans="1:11" ht="18" customHeight="1">
      <c r="A6" s="43"/>
      <c r="B6" s="63" t="s">
        <v>73</v>
      </c>
      <c r="C6" s="63"/>
      <c r="D6" s="64">
        <v>5</v>
      </c>
      <c r="E6" s="64">
        <v>11</v>
      </c>
      <c r="F6" s="54">
        <f>D6*100000/I6</f>
        <v>8.865719807791194</v>
      </c>
      <c r="G6" s="54">
        <f>E6*100000/J6</f>
        <v>5.8468342050431605</v>
      </c>
      <c r="H6" s="65" t="e">
        <f>D6*1000/K6</f>
        <v>#DIV/0!</v>
      </c>
      <c r="I6" s="66">
        <v>56397</v>
      </c>
      <c r="J6" s="66">
        <v>188136</v>
      </c>
      <c r="K6" s="75"/>
    </row>
    <row r="7" spans="1:11" ht="18" customHeight="1">
      <c r="A7" s="43" t="s">
        <v>74</v>
      </c>
      <c r="B7" s="43" t="s">
        <v>75</v>
      </c>
      <c r="C7" s="61" t="s">
        <v>109</v>
      </c>
      <c r="D7" s="61"/>
      <c r="E7" s="61"/>
      <c r="F7" s="54">
        <f aca="true" t="shared" si="0" ref="F7:F25">D7*100000/I7</f>
        <v>0</v>
      </c>
      <c r="G7" s="54">
        <f aca="true" t="shared" si="1" ref="G7:G25">E7*100000/J7</f>
        <v>0</v>
      </c>
      <c r="H7" s="65" t="e">
        <f aca="true" t="shared" si="2" ref="H7:H25">D7*1000/K7</f>
        <v>#DIV/0!</v>
      </c>
      <c r="I7" s="66">
        <v>56397</v>
      </c>
      <c r="J7" s="66">
        <v>188136</v>
      </c>
      <c r="K7" s="75"/>
    </row>
    <row r="8" spans="1:11" ht="18" customHeight="1">
      <c r="A8" s="43" t="s">
        <v>76</v>
      </c>
      <c r="B8" s="43" t="s">
        <v>133</v>
      </c>
      <c r="C8" s="61" t="s">
        <v>110</v>
      </c>
      <c r="D8" s="61"/>
      <c r="E8" s="61"/>
      <c r="F8" s="54">
        <f t="shared" si="0"/>
        <v>0</v>
      </c>
      <c r="G8" s="54">
        <f t="shared" si="1"/>
        <v>0</v>
      </c>
      <c r="H8" s="65" t="e">
        <f t="shared" si="2"/>
        <v>#DIV/0!</v>
      </c>
      <c r="I8" s="66">
        <v>56397</v>
      </c>
      <c r="J8" s="66">
        <v>188136</v>
      </c>
      <c r="K8" s="75"/>
    </row>
    <row r="9" spans="1:11" ht="18" customHeight="1">
      <c r="A9" s="43" t="s">
        <v>77</v>
      </c>
      <c r="B9" s="43" t="s">
        <v>79</v>
      </c>
      <c r="C9" s="61" t="s">
        <v>111</v>
      </c>
      <c r="D9" s="61"/>
      <c r="E9" s="61"/>
      <c r="F9" s="54">
        <f t="shared" si="0"/>
        <v>0</v>
      </c>
      <c r="G9" s="54">
        <f t="shared" si="1"/>
        <v>0</v>
      </c>
      <c r="H9" s="65" t="e">
        <f t="shared" si="2"/>
        <v>#DIV/0!</v>
      </c>
      <c r="I9" s="66">
        <v>56397</v>
      </c>
      <c r="J9" s="66">
        <v>188136</v>
      </c>
      <c r="K9" s="75"/>
    </row>
    <row r="10" spans="1:11" ht="18" customHeight="1">
      <c r="A10" s="43" t="s">
        <v>89</v>
      </c>
      <c r="B10" s="43" t="s">
        <v>80</v>
      </c>
      <c r="C10" s="61" t="s">
        <v>112</v>
      </c>
      <c r="D10" s="61"/>
      <c r="E10" s="61"/>
      <c r="F10" s="54">
        <f t="shared" si="0"/>
        <v>0</v>
      </c>
      <c r="G10" s="54">
        <f t="shared" si="1"/>
        <v>0</v>
      </c>
      <c r="H10" s="65" t="e">
        <f t="shared" si="2"/>
        <v>#DIV/0!</v>
      </c>
      <c r="I10" s="66">
        <v>56397</v>
      </c>
      <c r="J10" s="66">
        <v>188136</v>
      </c>
      <c r="K10" s="75"/>
    </row>
    <row r="11" spans="1:11" ht="18" customHeight="1">
      <c r="A11" s="43" t="s">
        <v>90</v>
      </c>
      <c r="B11" s="43" t="s">
        <v>81</v>
      </c>
      <c r="C11" s="61" t="s">
        <v>113</v>
      </c>
      <c r="D11" s="61"/>
      <c r="E11" s="61"/>
      <c r="F11" s="54">
        <f t="shared" si="0"/>
        <v>0</v>
      </c>
      <c r="G11" s="54">
        <f t="shared" si="1"/>
        <v>0</v>
      </c>
      <c r="H11" s="65" t="e">
        <f t="shared" si="2"/>
        <v>#DIV/0!</v>
      </c>
      <c r="I11" s="66">
        <v>56397</v>
      </c>
      <c r="J11" s="66">
        <v>188136</v>
      </c>
      <c r="K11" s="75"/>
    </row>
    <row r="12" spans="1:11" ht="18" customHeight="1">
      <c r="A12" s="43" t="s">
        <v>91</v>
      </c>
      <c r="B12" s="43" t="s">
        <v>78</v>
      </c>
      <c r="C12" s="61" t="s">
        <v>114</v>
      </c>
      <c r="D12" s="61"/>
      <c r="E12" s="61"/>
      <c r="F12" s="54">
        <f t="shared" si="0"/>
        <v>0</v>
      </c>
      <c r="G12" s="54">
        <f t="shared" si="1"/>
        <v>0</v>
      </c>
      <c r="H12" s="65" t="e">
        <f t="shared" si="2"/>
        <v>#DIV/0!</v>
      </c>
      <c r="I12" s="66">
        <v>56397</v>
      </c>
      <c r="J12" s="66">
        <v>188136</v>
      </c>
      <c r="K12" s="75"/>
    </row>
    <row r="13" spans="1:11" ht="18" customHeight="1">
      <c r="A13" s="43" t="s">
        <v>92</v>
      </c>
      <c r="B13" s="43" t="s">
        <v>102</v>
      </c>
      <c r="C13" s="61" t="s">
        <v>115</v>
      </c>
      <c r="D13" s="61"/>
      <c r="E13" s="61"/>
      <c r="F13" s="54">
        <f t="shared" si="0"/>
        <v>0</v>
      </c>
      <c r="G13" s="54">
        <f t="shared" si="1"/>
        <v>0</v>
      </c>
      <c r="H13" s="65" t="e">
        <f t="shared" si="2"/>
        <v>#DIV/0!</v>
      </c>
      <c r="I13" s="66">
        <v>56397</v>
      </c>
      <c r="J13" s="66">
        <v>188136</v>
      </c>
      <c r="K13" s="75"/>
    </row>
    <row r="14" spans="1:11" ht="18" customHeight="1">
      <c r="A14" s="43" t="s">
        <v>93</v>
      </c>
      <c r="B14" s="43" t="s">
        <v>103</v>
      </c>
      <c r="C14" s="61" t="s">
        <v>116</v>
      </c>
      <c r="D14" s="61"/>
      <c r="E14" s="61"/>
      <c r="F14" s="54">
        <f t="shared" si="0"/>
        <v>0</v>
      </c>
      <c r="G14" s="54">
        <f t="shared" si="1"/>
        <v>0</v>
      </c>
      <c r="H14" s="65" t="e">
        <f t="shared" si="2"/>
        <v>#DIV/0!</v>
      </c>
      <c r="I14" s="66">
        <v>56397</v>
      </c>
      <c r="J14" s="66">
        <v>188136</v>
      </c>
      <c r="K14" s="75"/>
    </row>
    <row r="15" spans="1:11" ht="18" customHeight="1">
      <c r="A15" s="43" t="s">
        <v>94</v>
      </c>
      <c r="B15" s="43" t="s">
        <v>82</v>
      </c>
      <c r="C15" s="61" t="s">
        <v>117</v>
      </c>
      <c r="D15" s="61"/>
      <c r="E15" s="61"/>
      <c r="F15" s="54">
        <f t="shared" si="0"/>
        <v>0</v>
      </c>
      <c r="G15" s="54">
        <f t="shared" si="1"/>
        <v>0</v>
      </c>
      <c r="H15" s="65" t="e">
        <f t="shared" si="2"/>
        <v>#DIV/0!</v>
      </c>
      <c r="I15" s="66">
        <v>56397</v>
      </c>
      <c r="J15" s="66">
        <v>188136</v>
      </c>
      <c r="K15" s="75"/>
    </row>
    <row r="16" spans="1:11" ht="18" customHeight="1">
      <c r="A16" s="43" t="s">
        <v>95</v>
      </c>
      <c r="B16" s="43" t="s">
        <v>104</v>
      </c>
      <c r="C16" s="61" t="s">
        <v>118</v>
      </c>
      <c r="D16" s="61"/>
      <c r="E16" s="61"/>
      <c r="F16" s="54">
        <f t="shared" si="0"/>
        <v>0</v>
      </c>
      <c r="G16" s="54">
        <f t="shared" si="1"/>
        <v>0</v>
      </c>
      <c r="H16" s="65" t="e">
        <f t="shared" si="2"/>
        <v>#DIV/0!</v>
      </c>
      <c r="I16" s="66">
        <v>56397</v>
      </c>
      <c r="J16" s="66">
        <v>188136</v>
      </c>
      <c r="K16" s="75"/>
    </row>
    <row r="17" spans="1:11" ht="18" customHeight="1">
      <c r="A17" s="43" t="s">
        <v>96</v>
      </c>
      <c r="B17" s="43" t="s">
        <v>83</v>
      </c>
      <c r="C17" s="61" t="s">
        <v>119</v>
      </c>
      <c r="D17" s="61"/>
      <c r="E17" s="61"/>
      <c r="F17" s="54">
        <f t="shared" si="0"/>
        <v>0</v>
      </c>
      <c r="G17" s="54">
        <f t="shared" si="1"/>
        <v>0</v>
      </c>
      <c r="H17" s="65" t="e">
        <f t="shared" si="2"/>
        <v>#DIV/0!</v>
      </c>
      <c r="I17" s="66">
        <v>56397</v>
      </c>
      <c r="J17" s="66">
        <v>188136</v>
      </c>
      <c r="K17" s="75"/>
    </row>
    <row r="18" spans="1:11" ht="18" customHeight="1">
      <c r="A18" s="43" t="s">
        <v>97</v>
      </c>
      <c r="B18" s="43" t="s">
        <v>84</v>
      </c>
      <c r="C18" s="61" t="s">
        <v>120</v>
      </c>
      <c r="D18" s="61"/>
      <c r="E18" s="61"/>
      <c r="F18" s="54">
        <f t="shared" si="0"/>
        <v>0</v>
      </c>
      <c r="G18" s="54">
        <f t="shared" si="1"/>
        <v>0</v>
      </c>
      <c r="H18" s="65" t="e">
        <f t="shared" si="2"/>
        <v>#DIV/0!</v>
      </c>
      <c r="I18" s="66">
        <v>56397</v>
      </c>
      <c r="J18" s="66">
        <v>188136</v>
      </c>
      <c r="K18" s="75"/>
    </row>
    <row r="19" spans="1:11" ht="18" customHeight="1">
      <c r="A19" s="43" t="s">
        <v>98</v>
      </c>
      <c r="B19" s="43" t="s">
        <v>85</v>
      </c>
      <c r="C19" s="61" t="s">
        <v>121</v>
      </c>
      <c r="D19" s="61"/>
      <c r="E19" s="61"/>
      <c r="F19" s="54">
        <f t="shared" si="0"/>
        <v>0</v>
      </c>
      <c r="G19" s="54">
        <f t="shared" si="1"/>
        <v>0</v>
      </c>
      <c r="H19" s="65" t="e">
        <f t="shared" si="2"/>
        <v>#DIV/0!</v>
      </c>
      <c r="I19" s="66">
        <v>56397</v>
      </c>
      <c r="J19" s="66">
        <v>188136</v>
      </c>
      <c r="K19" s="75"/>
    </row>
    <row r="20" spans="1:11" ht="18" customHeight="1">
      <c r="A20" s="43" t="s">
        <v>99</v>
      </c>
      <c r="B20" s="43" t="s">
        <v>86</v>
      </c>
      <c r="C20" s="61" t="s">
        <v>122</v>
      </c>
      <c r="D20" s="61"/>
      <c r="E20" s="61"/>
      <c r="F20" s="54">
        <f t="shared" si="0"/>
        <v>0</v>
      </c>
      <c r="G20" s="54">
        <f t="shared" si="1"/>
        <v>0</v>
      </c>
      <c r="H20" s="65" t="e">
        <f t="shared" si="2"/>
        <v>#DIV/0!</v>
      </c>
      <c r="I20" s="66">
        <v>56397</v>
      </c>
      <c r="J20" s="66">
        <v>188136</v>
      </c>
      <c r="K20" s="75"/>
    </row>
    <row r="21" spans="1:11" ht="18" customHeight="1">
      <c r="A21" s="43" t="s">
        <v>100</v>
      </c>
      <c r="B21" s="43" t="s">
        <v>105</v>
      </c>
      <c r="C21" s="61" t="s">
        <v>123</v>
      </c>
      <c r="D21" s="61"/>
      <c r="E21" s="61"/>
      <c r="F21" s="54">
        <f t="shared" si="0"/>
        <v>0</v>
      </c>
      <c r="G21" s="54">
        <f t="shared" si="1"/>
        <v>0</v>
      </c>
      <c r="H21" s="65" t="e">
        <f t="shared" si="2"/>
        <v>#DIV/0!</v>
      </c>
      <c r="I21" s="66">
        <v>56397</v>
      </c>
      <c r="J21" s="66">
        <v>188136</v>
      </c>
      <c r="K21" s="75"/>
    </row>
    <row r="22" spans="1:11" ht="18" customHeight="1">
      <c r="A22" s="43" t="s">
        <v>101</v>
      </c>
      <c r="B22" s="43" t="s">
        <v>88</v>
      </c>
      <c r="C22" s="61" t="s">
        <v>124</v>
      </c>
      <c r="D22" s="61"/>
      <c r="E22" s="61"/>
      <c r="F22" s="54">
        <f t="shared" si="0"/>
        <v>0</v>
      </c>
      <c r="G22" s="54">
        <f t="shared" si="1"/>
        <v>0</v>
      </c>
      <c r="H22" s="65" t="e">
        <f t="shared" si="2"/>
        <v>#DIV/0!</v>
      </c>
      <c r="I22" s="66">
        <v>56397</v>
      </c>
      <c r="J22" s="66">
        <v>188136</v>
      </c>
      <c r="K22" s="75"/>
    </row>
    <row r="23" spans="1:11" ht="18" customHeight="1">
      <c r="A23" s="43" t="s">
        <v>106</v>
      </c>
      <c r="B23" s="43" t="s">
        <v>71</v>
      </c>
      <c r="C23" s="61" t="s">
        <v>125</v>
      </c>
      <c r="D23" s="61"/>
      <c r="E23" s="61"/>
      <c r="F23" s="54">
        <f t="shared" si="0"/>
        <v>0</v>
      </c>
      <c r="G23" s="54">
        <f t="shared" si="1"/>
        <v>0</v>
      </c>
      <c r="H23" s="65" t="e">
        <f t="shared" si="2"/>
        <v>#DIV/0!</v>
      </c>
      <c r="I23" s="66">
        <v>56397</v>
      </c>
      <c r="J23" s="66">
        <v>188136</v>
      </c>
      <c r="K23" s="75"/>
    </row>
    <row r="24" spans="1:11" ht="18" customHeight="1">
      <c r="A24" s="43" t="s">
        <v>107</v>
      </c>
      <c r="B24" s="43" t="s">
        <v>87</v>
      </c>
      <c r="C24" s="61" t="s">
        <v>126</v>
      </c>
      <c r="D24" s="61"/>
      <c r="E24" s="61"/>
      <c r="F24" s="54">
        <f t="shared" si="0"/>
        <v>0</v>
      </c>
      <c r="G24" s="54">
        <f t="shared" si="1"/>
        <v>0</v>
      </c>
      <c r="H24" s="65" t="e">
        <f t="shared" si="2"/>
        <v>#DIV/0!</v>
      </c>
      <c r="I24" s="66">
        <v>56397</v>
      </c>
      <c r="J24" s="66">
        <v>188136</v>
      </c>
      <c r="K24" s="75"/>
    </row>
    <row r="25" spans="1:11" ht="18" customHeight="1">
      <c r="A25" s="43" t="s">
        <v>108</v>
      </c>
      <c r="B25" s="43" t="s">
        <v>72</v>
      </c>
      <c r="C25" s="61" t="s">
        <v>127</v>
      </c>
      <c r="D25" s="61"/>
      <c r="E25" s="61"/>
      <c r="F25" s="54">
        <f t="shared" si="0"/>
        <v>0</v>
      </c>
      <c r="G25" s="54">
        <f t="shared" si="1"/>
        <v>0</v>
      </c>
      <c r="H25" s="65" t="e">
        <f t="shared" si="2"/>
        <v>#DIV/0!</v>
      </c>
      <c r="I25" s="66">
        <v>56397</v>
      </c>
      <c r="J25" s="66">
        <v>188136</v>
      </c>
      <c r="K25" s="75"/>
    </row>
    <row r="26" spans="1:8" ht="28.5" customHeight="1">
      <c r="A26" s="104" t="s">
        <v>145</v>
      </c>
      <c r="B26" s="104"/>
      <c r="C26" s="104"/>
      <c r="D26" s="104"/>
      <c r="E26" s="104"/>
      <c r="F26" s="104"/>
      <c r="G26" s="104"/>
      <c r="H26" s="104"/>
    </row>
  </sheetData>
  <sheetProtection/>
  <mergeCells count="10">
    <mergeCell ref="A26:H26"/>
    <mergeCell ref="I4:J4"/>
    <mergeCell ref="K4:K5"/>
    <mergeCell ref="D4:E4"/>
    <mergeCell ref="F4:G4"/>
    <mergeCell ref="A1:H1"/>
    <mergeCell ref="A2:H2"/>
    <mergeCell ref="B4:B5"/>
    <mergeCell ref="A4:A5"/>
    <mergeCell ref="C4:C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2019-04-30T08:52:55Z</cp:lastPrinted>
  <dcterms:created xsi:type="dcterms:W3CDTF">2010-08-26T07:05:00Z</dcterms:created>
  <dcterms:modified xsi:type="dcterms:W3CDTF">2019-05-16T06:29:00Z</dcterms:modified>
  <cp:category/>
  <cp:version/>
  <cp:contentType/>
  <cp:contentStatus/>
</cp:coreProperties>
</file>