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firstSheet="1" activeTab="4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смертность'!$A$1:$H$25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<sst xmlns="http://schemas.openxmlformats.org/spreadsheetml/2006/main" count="216" uniqueCount="146">
  <si>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</si>
  <si>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</si>
  <si>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</si>
  <si>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</si>
  <si>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</si>
  <si>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</si>
  <si>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</si>
  <si>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</si>
  <si>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</si>
  <si>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</si>
  <si>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</si>
  <si>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</si>
  <si>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родившихся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</si>
  <si>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</si>
  <si>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</si>
  <si>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</si>
  <si>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</si>
  <si>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</si>
  <si>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</si>
  <si>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</si>
  <si>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</si>
  <si>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</si>
  <si>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</si>
  <si>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</si>
  <si>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</si>
  <si>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</si>
  <si>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</si>
  <si>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</si>
  <si>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</si>
  <si>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</si>
  <si>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</si>
  <si>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</si>
  <si>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</si>
  <si>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</si>
  <si>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</si>
  <si>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</si>
  <si>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</si>
  <si>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</si>
  <si>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</si>
  <si>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</si>
  <si>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</si>
  <si>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</si>
  <si>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</si>
  <si>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</si>
  <si>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</si>
  <si>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</si>
  <si>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</si>
  <si>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</si>
  <si>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</si>
  <si>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</si>
  <si>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</si>
  <si>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</si>
  <si>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</si>
  <si>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</si>
  <si>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</si>
  <si>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</si>
  <si>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</si>
  <si>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</si>
  <si>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</si>
  <si>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</si>
  <si>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</si>
  <si>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</si>
  <si>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</si>
  <si>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</si>
  <si>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</si>
  <si>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</si>
  <si>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</si>
  <si>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</si>
  <si>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</si>
  <si>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</si>
  <si>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</si>
  <si>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</si>
  <si>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</si>
  <si>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</si>
  <si>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</si>
  <si>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</si>
  <si>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</si>
  <si>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</si>
  <si>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</si>
  <si>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</si>
  <si>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</si>
  <si>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</si>
  <si>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</si>
  <si>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</si>
  <si>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</si>
  <si>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</si>
  <si>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</si>
  <si>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</si>
  <si>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</si>
  <si>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</si>
  <si>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</si>
  <si>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</si>
  <si>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</si>
  <si>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</si>
  <si>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</si>
  <si>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</si>
  <si>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</si>
  <si>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</si>
  <si>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</si>
  <si>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</si>
  <si>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</si>
  <si>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</si>
  <si>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</si>
  <si>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</si>
  <si>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</si>
  <si>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</si>
  <si>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</si>
  <si>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</si>
  <si>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</si>
  <si>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</si>
  <si>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</si>
  <si>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</si>
  <si>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</si>
  <si>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</si>
  <si>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</si>
  <si>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</si>
  <si>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</si>
  <si>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</si>
  <si>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</si>
  <si>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</si>
  <si>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</si>
  <si>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</si>
  <si>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</si>
  <si>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</si>
  <si>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</si>
  <si>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</si>
  <si>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</si>
  <si>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</si>
  <si>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</si>
  <si>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</si>
  <si>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</si>
  <si>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</si>
  <si>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 xml:space="preserve">Абсолютное число умерших </t>
  </si>
  <si>
    <t>Новообразования</t>
  </si>
  <si>
    <t>Приложение</t>
  </si>
  <si>
    <t xml:space="preserve">Население на 01.01.2018 года </t>
  </si>
  <si>
    <t>2019г</t>
  </si>
  <si>
    <t xml:space="preserve">* информация рассчитана РМИАЦ по абсолютным данным Комистат </t>
  </si>
  <si>
    <t>за январь-май   2019 года.*</t>
  </si>
  <si>
    <t>(абсолютные цифры*) за  январь-май  2018-2019 г.г.</t>
  </si>
  <si>
    <t xml:space="preserve">за  январь-май 2018-2019 г.г. </t>
  </si>
  <si>
    <t>ПО РЕСПУБЛИКЕ КОМИ  за январь-май 2018-2019 г.г.</t>
  </si>
  <si>
    <t>к Письму ГБУЗ РК"РМИАЦ" от10.07.2019г № 06-19/470</t>
  </si>
  <si>
    <t>ПО РЕСПУБЛИКЕ КОМИ за  январь-май  2018-2019 г.г.</t>
  </si>
  <si>
    <t>Родилось живыми за 5 мес.2019г</t>
  </si>
  <si>
    <t xml:space="preserve">* абсолютное количество умерших всего по Комистату,  по причинам смерти сформировано по программе АСУ"Демография" ,показатель  рассчитан ГБУЗ РК "РМИАЦ" на население на 01.01.2018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</si>
</sst>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63" fillId="0" borderId="0" xfId="53" applyNumberFormat="1" applyFont="1" applyFill="1" applyBorder="1" applyAlignment="1">
      <alignment horizontal="center"/>
      <protection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1" fontId="25" fillId="0" borderId="13" xfId="53" applyNumberFormat="1" applyFont="1" applyFill="1" applyBorder="1" applyAlignment="1">
      <alignment horizontal="center"/>
      <protection/>
    </xf>
    <xf numFmtId="172" fontId="12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33" borderId="19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SheetLayoutView="75" zoomScalePageLayoutView="0" workbookViewId="0" topLeftCell="A1">
      <selection activeCell="E18" sqref="E18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10.875" style="2" bestFit="1" customWidth="1"/>
    <col min="14" max="14" width="39.00390625" style="2" customWidth="1"/>
    <col min="15" max="16384" width="9.125" style="2" customWidth="1"/>
  </cols>
  <sheetData>
    <row r="1" spans="5:10" ht="17.25">
      <c r="E1" s="68" t="s">
        <v>134</v>
      </c>
      <c r="F1" s="68"/>
      <c r="G1" s="68"/>
      <c r="H1" s="68"/>
      <c r="I1" s="68"/>
      <c r="J1" s="68"/>
    </row>
    <row r="2" spans="5:10" ht="17.25">
      <c r="E2" s="68" t="s">
        <v>142</v>
      </c>
      <c r="F2" s="68"/>
      <c r="G2" s="68"/>
      <c r="H2" s="68"/>
      <c r="I2" s="68"/>
      <c r="J2" s="68"/>
    </row>
    <row r="3" spans="1:8" ht="17.25">
      <c r="A3" s="86" t="s">
        <v>0</v>
      </c>
      <c r="B3" s="86"/>
      <c r="C3" s="86"/>
      <c r="D3" s="86"/>
      <c r="E3" s="86"/>
      <c r="F3" s="86"/>
      <c r="G3" s="86"/>
      <c r="H3" s="1"/>
    </row>
    <row r="4" spans="1:8" ht="17.25">
      <c r="A4" s="86" t="s">
        <v>139</v>
      </c>
      <c r="B4" s="86"/>
      <c r="C4" s="86"/>
      <c r="D4" s="86"/>
      <c r="E4" s="86"/>
      <c r="F4" s="86"/>
      <c r="G4" s="86"/>
      <c r="H4" s="1"/>
    </row>
    <row r="5" spans="1:11" ht="18" customHeight="1">
      <c r="A5" s="87" t="s">
        <v>1</v>
      </c>
      <c r="B5" s="88" t="s">
        <v>14</v>
      </c>
      <c r="C5" s="88"/>
      <c r="D5" s="89" t="s">
        <v>65</v>
      </c>
      <c r="E5" s="89"/>
      <c r="F5" s="89" t="s">
        <v>15</v>
      </c>
      <c r="G5" s="89"/>
      <c r="H5" s="85" t="s">
        <v>49</v>
      </c>
      <c r="I5" s="85"/>
      <c r="J5" s="3"/>
      <c r="K5" s="4"/>
    </row>
    <row r="6" spans="1:13" ht="18" customHeight="1">
      <c r="A6" s="87"/>
      <c r="B6" s="88"/>
      <c r="C6" s="88"/>
      <c r="D6" s="89"/>
      <c r="E6" s="89"/>
      <c r="F6" s="89"/>
      <c r="G6" s="89"/>
      <c r="H6" s="85"/>
      <c r="I6" s="85"/>
      <c r="J6" s="84" t="s">
        <v>37</v>
      </c>
      <c r="K6" s="84"/>
      <c r="L6" s="56"/>
      <c r="M6" s="3"/>
    </row>
    <row r="7" spans="1:13" ht="18" customHeight="1">
      <c r="A7" s="87"/>
      <c r="B7" s="69" t="s">
        <v>67</v>
      </c>
      <c r="C7" s="69" t="s">
        <v>136</v>
      </c>
      <c r="D7" s="69" t="s">
        <v>67</v>
      </c>
      <c r="E7" s="69" t="s">
        <v>136</v>
      </c>
      <c r="F7" s="69" t="s">
        <v>67</v>
      </c>
      <c r="G7" s="69" t="s">
        <v>136</v>
      </c>
      <c r="H7" s="69" t="s">
        <v>67</v>
      </c>
      <c r="I7" s="69" t="s">
        <v>136</v>
      </c>
      <c r="J7" s="53">
        <v>43101</v>
      </c>
      <c r="K7" s="53">
        <v>43466</v>
      </c>
      <c r="L7" s="50"/>
      <c r="M7" s="3"/>
    </row>
    <row r="8" spans="1:13" ht="18" customHeight="1">
      <c r="A8" s="49" t="s">
        <v>16</v>
      </c>
      <c r="B8" s="78">
        <v>3613</v>
      </c>
      <c r="C8" s="81">
        <v>3271</v>
      </c>
      <c r="D8" s="78">
        <v>4200</v>
      </c>
      <c r="E8" s="81">
        <v>4304</v>
      </c>
      <c r="F8" s="78">
        <v>16</v>
      </c>
      <c r="G8" s="81">
        <v>10</v>
      </c>
      <c r="H8" s="71">
        <f aca="true" t="shared" si="0" ref="H8:H30">B8-D8</f>
        <v>-587</v>
      </c>
      <c r="I8" s="42">
        <f>C8-E8</f>
        <v>-1033</v>
      </c>
      <c r="J8" s="73">
        <v>840873</v>
      </c>
      <c r="K8" s="73">
        <v>830235</v>
      </c>
      <c r="L8" s="8"/>
      <c r="M8" s="8"/>
    </row>
    <row r="9" spans="1:13" ht="18" customHeight="1">
      <c r="A9" s="43" t="s">
        <v>52</v>
      </c>
      <c r="B9" s="42">
        <v>2685</v>
      </c>
      <c r="C9" s="72">
        <v>2384</v>
      </c>
      <c r="D9" s="42">
        <v>2927</v>
      </c>
      <c r="E9" s="72">
        <v>3033</v>
      </c>
      <c r="F9" s="42">
        <v>13</v>
      </c>
      <c r="G9" s="72">
        <v>8</v>
      </c>
      <c r="H9" s="71">
        <f t="shared" si="0"/>
        <v>-242</v>
      </c>
      <c r="I9" s="42">
        <f aca="true" t="shared" si="1" ref="I9:I30">C9-E9</f>
        <v>-649</v>
      </c>
      <c r="J9" s="74">
        <v>656821</v>
      </c>
      <c r="K9" s="74">
        <v>649451</v>
      </c>
      <c r="L9" s="8"/>
      <c r="M9" s="8"/>
    </row>
    <row r="10" spans="1:13" ht="18" customHeight="1">
      <c r="A10" s="43" t="s">
        <v>51</v>
      </c>
      <c r="B10" s="42">
        <v>928</v>
      </c>
      <c r="C10" s="72">
        <v>887</v>
      </c>
      <c r="D10" s="42">
        <v>1273</v>
      </c>
      <c r="E10" s="72">
        <v>1271</v>
      </c>
      <c r="F10" s="42">
        <v>3</v>
      </c>
      <c r="G10" s="72">
        <v>2</v>
      </c>
      <c r="H10" s="71">
        <f t="shared" si="0"/>
        <v>-345</v>
      </c>
      <c r="I10" s="42">
        <f t="shared" si="1"/>
        <v>-384</v>
      </c>
      <c r="J10" s="74">
        <v>184052</v>
      </c>
      <c r="K10" s="73">
        <v>180784</v>
      </c>
      <c r="L10" s="8"/>
      <c r="M10" s="8"/>
    </row>
    <row r="11" spans="1:16" ht="18" customHeight="1">
      <c r="A11" s="43" t="s">
        <v>62</v>
      </c>
      <c r="B11" s="42">
        <v>43</v>
      </c>
      <c r="C11" s="72">
        <v>43</v>
      </c>
      <c r="D11" s="42">
        <v>74</v>
      </c>
      <c r="E11" s="72">
        <v>80</v>
      </c>
      <c r="F11" s="79"/>
      <c r="G11" s="72"/>
      <c r="H11" s="71">
        <f t="shared" si="0"/>
        <v>-31</v>
      </c>
      <c r="I11" s="42">
        <f t="shared" si="1"/>
        <v>-37</v>
      </c>
      <c r="J11" s="73">
        <v>11797</v>
      </c>
      <c r="K11" s="73">
        <v>11494</v>
      </c>
      <c r="L11" s="8"/>
      <c r="M11" s="8"/>
      <c r="N11" s="51"/>
      <c r="O11" s="15"/>
      <c r="P11" s="15"/>
    </row>
    <row r="12" spans="1:16" ht="18" customHeight="1">
      <c r="A12" s="43" t="s">
        <v>17</v>
      </c>
      <c r="B12" s="42">
        <v>116</v>
      </c>
      <c r="C12" s="72">
        <v>115</v>
      </c>
      <c r="D12" s="42">
        <v>110</v>
      </c>
      <c r="E12" s="72">
        <v>108</v>
      </c>
      <c r="F12" s="80">
        <v>1</v>
      </c>
      <c r="G12" s="72"/>
      <c r="H12" s="71">
        <f t="shared" si="0"/>
        <v>6</v>
      </c>
      <c r="I12" s="42">
        <f t="shared" si="1"/>
        <v>7</v>
      </c>
      <c r="J12" s="73">
        <v>17297</v>
      </c>
      <c r="K12" s="73">
        <v>17129</v>
      </c>
      <c r="L12" s="8"/>
      <c r="M12" s="8"/>
      <c r="N12" s="51"/>
      <c r="O12" s="15"/>
      <c r="P12" s="15"/>
    </row>
    <row r="13" spans="1:16" ht="18" customHeight="1">
      <c r="A13" s="43" t="s">
        <v>18</v>
      </c>
      <c r="B13" s="42">
        <v>65</v>
      </c>
      <c r="C13" s="72">
        <v>78</v>
      </c>
      <c r="D13" s="42">
        <v>98</v>
      </c>
      <c r="E13" s="72">
        <v>125</v>
      </c>
      <c r="F13" s="80">
        <v>1</v>
      </c>
      <c r="G13" s="72"/>
      <c r="H13" s="71">
        <f t="shared" si="0"/>
        <v>-33</v>
      </c>
      <c r="I13" s="42">
        <f t="shared" si="1"/>
        <v>-47</v>
      </c>
      <c r="J13" s="73">
        <v>19013</v>
      </c>
      <c r="K13" s="73">
        <v>18716</v>
      </c>
      <c r="L13" s="8"/>
      <c r="M13" s="8"/>
      <c r="N13" s="51"/>
      <c r="O13" s="15"/>
      <c r="P13" s="15"/>
    </row>
    <row r="14" spans="1:16" ht="18" customHeight="1">
      <c r="A14" s="43" t="s">
        <v>19</v>
      </c>
      <c r="B14" s="42">
        <v>35</v>
      </c>
      <c r="C14" s="72">
        <v>33</v>
      </c>
      <c r="D14" s="42">
        <v>46</v>
      </c>
      <c r="E14" s="72">
        <v>60</v>
      </c>
      <c r="F14" s="80"/>
      <c r="G14" s="72"/>
      <c r="H14" s="71">
        <f t="shared" si="0"/>
        <v>-11</v>
      </c>
      <c r="I14" s="42">
        <f t="shared" si="1"/>
        <v>-27</v>
      </c>
      <c r="J14" s="73">
        <v>7435</v>
      </c>
      <c r="K14" s="73">
        <v>7332</v>
      </c>
      <c r="L14" s="8"/>
      <c r="M14" s="8"/>
      <c r="N14" s="51"/>
      <c r="O14" s="15"/>
      <c r="P14" s="15"/>
    </row>
    <row r="15" spans="1:16" ht="18" customHeight="1">
      <c r="A15" s="43" t="s">
        <v>20</v>
      </c>
      <c r="B15" s="42">
        <v>97</v>
      </c>
      <c r="C15" s="72">
        <v>93</v>
      </c>
      <c r="D15" s="42">
        <v>129</v>
      </c>
      <c r="E15" s="72">
        <v>129</v>
      </c>
      <c r="F15" s="79">
        <v>2</v>
      </c>
      <c r="G15" s="72"/>
      <c r="H15" s="71">
        <f t="shared" si="0"/>
        <v>-32</v>
      </c>
      <c r="I15" s="42">
        <f t="shared" si="1"/>
        <v>-36</v>
      </c>
      <c r="J15" s="73">
        <v>18379</v>
      </c>
      <c r="K15" s="73">
        <v>18071</v>
      </c>
      <c r="L15" s="8"/>
      <c r="M15" s="8"/>
      <c r="N15" s="51"/>
      <c r="O15" s="15"/>
      <c r="P15" s="15"/>
    </row>
    <row r="16" spans="1:16" ht="18" customHeight="1">
      <c r="A16" s="43" t="s">
        <v>21</v>
      </c>
      <c r="B16" s="42">
        <v>228</v>
      </c>
      <c r="C16" s="72">
        <v>157</v>
      </c>
      <c r="D16" s="42">
        <v>290</v>
      </c>
      <c r="E16" s="72">
        <v>301</v>
      </c>
      <c r="F16" s="80"/>
      <c r="G16" s="72">
        <v>2</v>
      </c>
      <c r="H16" s="71">
        <f t="shared" si="0"/>
        <v>-62</v>
      </c>
      <c r="I16" s="42">
        <f t="shared" si="1"/>
        <v>-144</v>
      </c>
      <c r="J16" s="73">
        <v>50842</v>
      </c>
      <c r="K16" s="73">
        <v>49744</v>
      </c>
      <c r="L16" s="8"/>
      <c r="M16" s="8"/>
      <c r="N16" s="51"/>
      <c r="O16" s="15"/>
      <c r="P16" s="15"/>
    </row>
    <row r="17" spans="1:16" ht="18" customHeight="1">
      <c r="A17" s="43" t="s">
        <v>22</v>
      </c>
      <c r="B17" s="42">
        <v>92</v>
      </c>
      <c r="C17" s="72">
        <v>85</v>
      </c>
      <c r="D17" s="42">
        <v>128</v>
      </c>
      <c r="E17" s="72">
        <v>122</v>
      </c>
      <c r="F17" s="80"/>
      <c r="G17" s="72"/>
      <c r="H17" s="71">
        <f t="shared" si="0"/>
        <v>-36</v>
      </c>
      <c r="I17" s="42">
        <f t="shared" si="1"/>
        <v>-37</v>
      </c>
      <c r="J17" s="73">
        <v>17276</v>
      </c>
      <c r="K17" s="73">
        <v>16916</v>
      </c>
      <c r="L17" s="8"/>
      <c r="M17" s="8"/>
      <c r="N17" s="51"/>
      <c r="O17" s="15"/>
      <c r="P17" s="15"/>
    </row>
    <row r="18" spans="1:16" ht="18" customHeight="1">
      <c r="A18" s="43" t="s">
        <v>23</v>
      </c>
      <c r="B18" s="42">
        <v>169</v>
      </c>
      <c r="C18" s="72">
        <v>148</v>
      </c>
      <c r="D18" s="42">
        <v>203</v>
      </c>
      <c r="E18" s="72">
        <v>244</v>
      </c>
      <c r="F18" s="80"/>
      <c r="G18" s="72"/>
      <c r="H18" s="71">
        <f t="shared" si="0"/>
        <v>-34</v>
      </c>
      <c r="I18" s="42">
        <f t="shared" si="1"/>
        <v>-96</v>
      </c>
      <c r="J18" s="73">
        <v>43507</v>
      </c>
      <c r="K18" s="73">
        <v>42939</v>
      </c>
      <c r="L18" s="8"/>
      <c r="M18" s="8"/>
      <c r="N18" s="51"/>
      <c r="O18" s="15"/>
      <c r="P18" s="15"/>
    </row>
    <row r="19" spans="1:16" ht="18" customHeight="1">
      <c r="A19" s="43" t="s">
        <v>24</v>
      </c>
      <c r="B19" s="42">
        <v>148</v>
      </c>
      <c r="C19" s="72">
        <v>118</v>
      </c>
      <c r="D19" s="42">
        <v>113</v>
      </c>
      <c r="E19" s="72">
        <v>117</v>
      </c>
      <c r="F19" s="80"/>
      <c r="G19" s="72"/>
      <c r="H19" s="71">
        <f t="shared" si="0"/>
        <v>35</v>
      </c>
      <c r="I19" s="42">
        <f t="shared" si="1"/>
        <v>1</v>
      </c>
      <c r="J19" s="73">
        <v>24262</v>
      </c>
      <c r="K19" s="73">
        <v>24392</v>
      </c>
      <c r="L19" s="8"/>
      <c r="M19" s="8"/>
      <c r="N19" s="51"/>
      <c r="O19" s="15"/>
      <c r="P19" s="15"/>
    </row>
    <row r="20" spans="1:16" ht="18" customHeight="1">
      <c r="A20" s="43" t="s">
        <v>25</v>
      </c>
      <c r="B20" s="42">
        <v>70</v>
      </c>
      <c r="C20" s="72">
        <v>67</v>
      </c>
      <c r="D20" s="42">
        <v>111</v>
      </c>
      <c r="E20" s="72">
        <v>90</v>
      </c>
      <c r="F20" s="80"/>
      <c r="G20" s="72"/>
      <c r="H20" s="71">
        <f t="shared" si="0"/>
        <v>-41</v>
      </c>
      <c r="I20" s="42">
        <f t="shared" si="1"/>
        <v>-23</v>
      </c>
      <c r="J20" s="73">
        <v>12818</v>
      </c>
      <c r="K20" s="73">
        <v>12541</v>
      </c>
      <c r="L20" s="8"/>
      <c r="M20" s="8"/>
      <c r="N20" s="51"/>
      <c r="O20" s="15"/>
      <c r="P20" s="15"/>
    </row>
    <row r="21" spans="1:16" ht="18" customHeight="1">
      <c r="A21" s="43" t="s">
        <v>26</v>
      </c>
      <c r="B21" s="42">
        <v>44</v>
      </c>
      <c r="C21" s="72">
        <v>37</v>
      </c>
      <c r="D21" s="42">
        <v>89</v>
      </c>
      <c r="E21" s="72">
        <v>103</v>
      </c>
      <c r="F21" s="80"/>
      <c r="G21" s="72"/>
      <c r="H21" s="71">
        <f t="shared" si="0"/>
        <v>-45</v>
      </c>
      <c r="I21" s="42">
        <f t="shared" si="1"/>
        <v>-66</v>
      </c>
      <c r="J21" s="73">
        <v>11206</v>
      </c>
      <c r="K21" s="73">
        <v>10886</v>
      </c>
      <c r="L21" s="8"/>
      <c r="M21" s="8"/>
      <c r="N21" s="51"/>
      <c r="O21" s="15"/>
      <c r="P21" s="15"/>
    </row>
    <row r="22" spans="1:16" ht="18" customHeight="1">
      <c r="A22" s="43" t="s">
        <v>27</v>
      </c>
      <c r="B22" s="42">
        <v>77</v>
      </c>
      <c r="C22" s="72">
        <v>49</v>
      </c>
      <c r="D22" s="42">
        <v>121</v>
      </c>
      <c r="E22" s="72">
        <v>88</v>
      </c>
      <c r="F22" s="80"/>
      <c r="G22" s="72"/>
      <c r="H22" s="71">
        <f t="shared" si="0"/>
        <v>-44</v>
      </c>
      <c r="I22" s="42">
        <f t="shared" si="1"/>
        <v>-39</v>
      </c>
      <c r="J22" s="73">
        <v>17584</v>
      </c>
      <c r="K22" s="73">
        <v>17153</v>
      </c>
      <c r="L22" s="8"/>
      <c r="M22" s="8"/>
      <c r="N22" s="51"/>
      <c r="O22" s="15"/>
      <c r="P22" s="15"/>
    </row>
    <row r="23" spans="1:16" ht="18" customHeight="1">
      <c r="A23" s="43" t="s">
        <v>28</v>
      </c>
      <c r="B23" s="42">
        <v>101</v>
      </c>
      <c r="C23" s="72">
        <v>103</v>
      </c>
      <c r="D23" s="42">
        <v>165</v>
      </c>
      <c r="E23" s="72">
        <v>175</v>
      </c>
      <c r="F23" s="80"/>
      <c r="G23" s="72"/>
      <c r="H23" s="71">
        <f t="shared" si="0"/>
        <v>-64</v>
      </c>
      <c r="I23" s="42">
        <f t="shared" si="1"/>
        <v>-72</v>
      </c>
      <c r="J23" s="73">
        <v>25786</v>
      </c>
      <c r="K23" s="73">
        <v>25377</v>
      </c>
      <c r="L23" s="8"/>
      <c r="M23" s="8"/>
      <c r="N23" s="51"/>
      <c r="O23" s="15"/>
      <c r="P23" s="15"/>
    </row>
    <row r="24" spans="1:16" ht="18" customHeight="1">
      <c r="A24" s="43" t="s">
        <v>29</v>
      </c>
      <c r="B24" s="42">
        <v>126</v>
      </c>
      <c r="C24" s="72">
        <v>155</v>
      </c>
      <c r="D24" s="42">
        <v>159</v>
      </c>
      <c r="E24" s="72">
        <v>189</v>
      </c>
      <c r="F24" s="80"/>
      <c r="G24" s="72"/>
      <c r="H24" s="71">
        <f t="shared" si="0"/>
        <v>-33</v>
      </c>
      <c r="I24" s="42">
        <f t="shared" si="1"/>
        <v>-34</v>
      </c>
      <c r="J24" s="73">
        <v>24195</v>
      </c>
      <c r="K24" s="73">
        <v>23769</v>
      </c>
      <c r="L24" s="8"/>
      <c r="M24" s="8"/>
      <c r="N24" s="51"/>
      <c r="O24" s="15"/>
      <c r="P24" s="15"/>
    </row>
    <row r="25" spans="1:16" ht="18" customHeight="1">
      <c r="A25" s="43" t="s">
        <v>30</v>
      </c>
      <c r="B25" s="42">
        <v>58</v>
      </c>
      <c r="C25" s="72">
        <v>53</v>
      </c>
      <c r="D25" s="42">
        <v>92</v>
      </c>
      <c r="E25" s="72">
        <v>92</v>
      </c>
      <c r="F25" s="80"/>
      <c r="G25" s="72"/>
      <c r="H25" s="71">
        <f t="shared" si="0"/>
        <v>-34</v>
      </c>
      <c r="I25" s="42">
        <f t="shared" si="1"/>
        <v>-39</v>
      </c>
      <c r="J25" s="73">
        <v>11326</v>
      </c>
      <c r="K25" s="73">
        <v>11166</v>
      </c>
      <c r="L25" s="8"/>
      <c r="M25" s="8"/>
      <c r="N25" s="51"/>
      <c r="O25" s="15"/>
      <c r="P25" s="15"/>
    </row>
    <row r="26" spans="1:16" ht="18" customHeight="1">
      <c r="A26" s="43" t="s">
        <v>31</v>
      </c>
      <c r="B26" s="42">
        <v>1097</v>
      </c>
      <c r="C26" s="72">
        <v>944</v>
      </c>
      <c r="D26" s="42">
        <v>1054</v>
      </c>
      <c r="E26" s="72">
        <v>1100</v>
      </c>
      <c r="F26" s="80">
        <v>7</v>
      </c>
      <c r="G26" s="72">
        <v>3</v>
      </c>
      <c r="H26" s="71">
        <f t="shared" si="0"/>
        <v>43</v>
      </c>
      <c r="I26" s="42">
        <f t="shared" si="1"/>
        <v>-156</v>
      </c>
      <c r="J26" s="73">
        <v>260822</v>
      </c>
      <c r="K26" s="73">
        <v>260345</v>
      </c>
      <c r="L26" s="8"/>
      <c r="M26" s="8"/>
      <c r="N26" s="51"/>
      <c r="O26" s="15"/>
      <c r="P26" s="15"/>
    </row>
    <row r="27" spans="1:16" ht="18" customHeight="1">
      <c r="A27" s="43" t="s">
        <v>32</v>
      </c>
      <c r="B27" s="42">
        <v>332</v>
      </c>
      <c r="C27" s="72">
        <v>269</v>
      </c>
      <c r="D27" s="42">
        <v>332</v>
      </c>
      <c r="E27" s="72">
        <v>316</v>
      </c>
      <c r="F27" s="80">
        <v>2</v>
      </c>
      <c r="G27" s="72">
        <v>2</v>
      </c>
      <c r="H27" s="71">
        <f t="shared" si="0"/>
        <v>0</v>
      </c>
      <c r="I27" s="42">
        <f t="shared" si="1"/>
        <v>-47</v>
      </c>
      <c r="J27" s="73">
        <v>77314</v>
      </c>
      <c r="K27" s="73">
        <v>74756</v>
      </c>
      <c r="L27" s="8"/>
      <c r="M27" s="8"/>
      <c r="N27" s="51"/>
      <c r="O27" s="15"/>
      <c r="P27" s="15"/>
    </row>
    <row r="28" spans="1:16" ht="18" customHeight="1">
      <c r="A28" s="43" t="s">
        <v>33</v>
      </c>
      <c r="B28" s="42">
        <v>95</v>
      </c>
      <c r="C28" s="72">
        <v>74</v>
      </c>
      <c r="D28" s="42">
        <v>183</v>
      </c>
      <c r="E28" s="72">
        <v>164</v>
      </c>
      <c r="F28" s="80"/>
      <c r="G28" s="72"/>
      <c r="H28" s="71">
        <f t="shared" si="0"/>
        <v>-88</v>
      </c>
      <c r="I28" s="42">
        <f t="shared" si="1"/>
        <v>-90</v>
      </c>
      <c r="J28" s="73">
        <v>28147</v>
      </c>
      <c r="K28" s="73">
        <v>27569</v>
      </c>
      <c r="L28" s="8"/>
      <c r="M28" s="8"/>
      <c r="N28" s="51"/>
      <c r="O28" s="15"/>
      <c r="P28" s="15"/>
    </row>
    <row r="29" spans="1:16" ht="18" customHeight="1">
      <c r="A29" s="43" t="s">
        <v>34</v>
      </c>
      <c r="B29" s="42">
        <v>209</v>
      </c>
      <c r="C29" s="72">
        <v>193</v>
      </c>
      <c r="D29" s="42">
        <v>155</v>
      </c>
      <c r="E29" s="72">
        <v>163</v>
      </c>
      <c r="F29" s="80">
        <v>1</v>
      </c>
      <c r="G29" s="72">
        <v>1</v>
      </c>
      <c r="H29" s="71">
        <f t="shared" si="0"/>
        <v>54</v>
      </c>
      <c r="I29" s="42">
        <f t="shared" si="1"/>
        <v>30</v>
      </c>
      <c r="J29" s="73">
        <v>44090</v>
      </c>
      <c r="K29" s="73">
        <v>43691</v>
      </c>
      <c r="L29" s="8"/>
      <c r="M29" s="8"/>
      <c r="N29" s="51"/>
      <c r="O29" s="15"/>
      <c r="P29" s="15"/>
    </row>
    <row r="30" spans="1:16" ht="18" customHeight="1">
      <c r="A30" s="43" t="s">
        <v>35</v>
      </c>
      <c r="B30" s="70">
        <v>411</v>
      </c>
      <c r="C30" s="72">
        <v>457</v>
      </c>
      <c r="D30" s="42">
        <v>548</v>
      </c>
      <c r="E30" s="72">
        <v>538</v>
      </c>
      <c r="F30" s="70">
        <v>2</v>
      </c>
      <c r="G30" s="72">
        <v>2</v>
      </c>
      <c r="H30" s="71">
        <f t="shared" si="0"/>
        <v>-137</v>
      </c>
      <c r="I30" s="42">
        <f t="shared" si="1"/>
        <v>-81</v>
      </c>
      <c r="J30" s="73">
        <v>117777</v>
      </c>
      <c r="K30" s="73">
        <v>116249</v>
      </c>
      <c r="L30" s="8"/>
      <c r="M30" s="8"/>
      <c r="N30" s="51"/>
      <c r="O30" s="15"/>
      <c r="P30" s="15"/>
    </row>
    <row r="31" spans="1:16" ht="18">
      <c r="A31" s="40" t="s">
        <v>60</v>
      </c>
      <c r="B31" s="40"/>
      <c r="D31" s="40"/>
      <c r="F31" s="40"/>
      <c r="G31" s="40"/>
      <c r="H31" s="5"/>
      <c r="I31" s="3"/>
      <c r="J31" s="3"/>
      <c r="N31" s="51"/>
      <c r="O31" s="52"/>
      <c r="P31" s="52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39" customWidth="1" outlineLevel="1"/>
    <col min="11" max="11" width="9.50390625" style="39" customWidth="1" outlineLevel="1"/>
    <col min="12" max="12" width="10.875" style="39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7.25">
      <c r="A2" s="86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85" t="s">
        <v>1</v>
      </c>
      <c r="B4" s="92" t="s">
        <v>53</v>
      </c>
      <c r="C4" s="92"/>
      <c r="D4" s="92"/>
      <c r="E4" s="92" t="s">
        <v>54</v>
      </c>
      <c r="F4" s="92"/>
      <c r="G4" s="92"/>
      <c r="H4" s="92" t="s">
        <v>11</v>
      </c>
      <c r="I4" s="92"/>
      <c r="J4" s="92" t="s">
        <v>56</v>
      </c>
      <c r="K4" s="92"/>
      <c r="L4" s="92"/>
    </row>
    <row r="5" spans="1:12" ht="18" customHeight="1">
      <c r="A5" s="85"/>
      <c r="B5" s="92" t="s">
        <v>66</v>
      </c>
      <c r="C5" s="92"/>
      <c r="D5" s="92"/>
      <c r="E5" s="92" t="s">
        <v>66</v>
      </c>
      <c r="F5" s="92"/>
      <c r="G5" s="92"/>
      <c r="H5" s="92" t="s">
        <v>55</v>
      </c>
      <c r="I5" s="92"/>
      <c r="J5" s="92" t="s">
        <v>12</v>
      </c>
      <c r="K5" s="92"/>
      <c r="L5" s="92"/>
    </row>
    <row r="6" spans="1:12" ht="18.75" customHeight="1">
      <c r="A6" s="91"/>
      <c r="B6" s="41" t="s">
        <v>67</v>
      </c>
      <c r="C6" s="41" t="s">
        <v>136</v>
      </c>
      <c r="D6" s="41" t="s">
        <v>13</v>
      </c>
      <c r="E6" s="41" t="s">
        <v>67</v>
      </c>
      <c r="F6" s="41" t="s">
        <v>136</v>
      </c>
      <c r="G6" s="41" t="s">
        <v>13</v>
      </c>
      <c r="H6" s="41" t="s">
        <v>67</v>
      </c>
      <c r="I6" s="41" t="s">
        <v>136</v>
      </c>
      <c r="J6" s="41" t="s">
        <v>67</v>
      </c>
      <c r="K6" s="41" t="s">
        <v>136</v>
      </c>
      <c r="L6" s="41" t="s">
        <v>13</v>
      </c>
    </row>
    <row r="7" spans="1:15" ht="18" customHeight="1">
      <c r="A7" s="45" t="s">
        <v>16</v>
      </c>
      <c r="B7" s="44">
        <f>'родив.,умерш. абс.цифры'!B8*1000/'родив.,умерш. абс.цифры'!J8</f>
        <v>4.296724951330344</v>
      </c>
      <c r="C7" s="44">
        <f>'родив.,умерш. абс.цифры'!C8*1000/'родив.,умерш. абс.цифры'!K8</f>
        <v>3.939848356188308</v>
      </c>
      <c r="D7" s="44">
        <f aca="true" t="shared" si="0" ref="D7:D29">ROUND(C7/B7*100-100,2)</f>
        <v>-8.31</v>
      </c>
      <c r="E7" s="54">
        <f>'родив.,умерш. абс.цифры'!D8*1000/'родив.,умерш. абс.цифры'!J8</f>
        <v>4.994808966395639</v>
      </c>
      <c r="F7" s="54">
        <f>'родив.,умерш. абс.цифры'!E8*1000/'родив.,умерш. абс.цифры'!K8</f>
        <v>5.184074388576728</v>
      </c>
      <c r="G7" s="44">
        <f aca="true" t="shared" si="1" ref="G7:G29">ROUND(F7/E7*100-100,2)</f>
        <v>3.79</v>
      </c>
      <c r="H7" s="54">
        <f>B7-E7</f>
        <v>-0.6980840150652954</v>
      </c>
      <c r="I7" s="44">
        <f>C7-F7</f>
        <v>-1.2442260323884198</v>
      </c>
      <c r="J7" s="75">
        <v>4</v>
      </c>
      <c r="K7" s="75">
        <v>2.9</v>
      </c>
      <c r="L7" s="44">
        <f>K7/J7*100-100</f>
        <v>-27.5</v>
      </c>
      <c r="M7" s="29"/>
      <c r="N7" s="2"/>
      <c r="O7" s="14"/>
    </row>
    <row r="8" spans="1:15" ht="18" customHeight="1">
      <c r="A8" s="45" t="s">
        <v>52</v>
      </c>
      <c r="B8" s="44">
        <f>'родив.,умерш. абс.цифры'!B9*1000/'родив.,умерш. абс.цифры'!J9</f>
        <v>4.087871733699136</v>
      </c>
      <c r="C8" s="44">
        <f>'родив.,умерш. абс.цифры'!C9*1000/'родив.,умерш. абс.цифры'!K9</f>
        <v>3.670792715693717</v>
      </c>
      <c r="D8" s="44">
        <f t="shared" si="0"/>
        <v>-10.2</v>
      </c>
      <c r="E8" s="44">
        <f>'родив.,умерш. абс.цифры'!D9*1000/'родив.,умерш. абс.цифры'!J9</f>
        <v>4.456313059418015</v>
      </c>
      <c r="F8" s="44">
        <f>'родив.,умерш. абс.цифры'!E9*1000/'родив.,умерш. абс.цифры'!K9</f>
        <v>4.6700982830113436</v>
      </c>
      <c r="G8" s="44">
        <f t="shared" si="1"/>
        <v>4.8</v>
      </c>
      <c r="H8" s="54">
        <f aca="true" t="shared" si="2" ref="H8:H29">B8-E8</f>
        <v>-0.3684413257188792</v>
      </c>
      <c r="I8" s="44">
        <f aca="true" t="shared" si="3" ref="I8:I29">C8-F8</f>
        <v>-0.9993055673176268</v>
      </c>
      <c r="J8" s="75">
        <v>4.4</v>
      </c>
      <c r="K8" s="75">
        <v>3</v>
      </c>
      <c r="L8" s="44">
        <f>K8/J8*100-100</f>
        <v>-31.818181818181827</v>
      </c>
      <c r="M8" s="30"/>
      <c r="N8" s="2"/>
      <c r="O8" s="14"/>
    </row>
    <row r="9" spans="1:15" ht="18" customHeight="1">
      <c r="A9" s="45" t="s">
        <v>59</v>
      </c>
      <c r="B9" s="44">
        <f>'родив.,умерш. абс.цифры'!B10*1000/'родив.,умерш. абс.цифры'!J10</f>
        <v>5.042053332753787</v>
      </c>
      <c r="C9" s="44">
        <f>'родив.,умерш. абс.цифры'!C10*1000/'родив.,умерш. абс.цифры'!K10</f>
        <v>4.906407646694397</v>
      </c>
      <c r="D9" s="44">
        <f t="shared" si="0"/>
        <v>-2.69</v>
      </c>
      <c r="E9" s="44">
        <f>'родив.,умерш. абс.цифры'!D10*1000/'родив.,умерш. абс.цифры'!J10</f>
        <v>6.91652359115902</v>
      </c>
      <c r="F9" s="44">
        <f>'родив.,умерш. абс.цифры'!E10*1000/'родив.,умерш. абс.цифры'!K10</f>
        <v>7.030489423842818</v>
      </c>
      <c r="G9" s="44">
        <f t="shared" si="1"/>
        <v>1.65</v>
      </c>
      <c r="H9" s="54">
        <f t="shared" si="2"/>
        <v>-1.8744702584052328</v>
      </c>
      <c r="I9" s="44">
        <f t="shared" si="3"/>
        <v>-2.1240817771484206</v>
      </c>
      <c r="J9" s="75">
        <v>3</v>
      </c>
      <c r="K9" s="75">
        <v>2.3</v>
      </c>
      <c r="L9" s="44">
        <f>K9/J9*100-100</f>
        <v>-23.333333333333343</v>
      </c>
      <c r="M9" s="30"/>
      <c r="N9" s="2"/>
      <c r="O9" s="14"/>
    </row>
    <row r="10" spans="1:15" ht="18" customHeight="1">
      <c r="A10" s="43" t="s">
        <v>62</v>
      </c>
      <c r="B10" s="44">
        <f>'родив.,умерш. абс.цифры'!B11*1000/'родив.,умерш. абс.цифры'!J11</f>
        <v>3.644994490124608</v>
      </c>
      <c r="C10" s="44">
        <f>'родив.,умерш. абс.цифры'!C11*1000/'родив.,умерш. абс.цифры'!K11</f>
        <v>3.7410823038106837</v>
      </c>
      <c r="D10" s="44">
        <f t="shared" si="0"/>
        <v>2.64</v>
      </c>
      <c r="E10" s="44">
        <f>'родив.,умерш. абс.цифры'!D11*1000/'родив.,умерш. абс.цифры'!J11</f>
        <v>6.2727812155632785</v>
      </c>
      <c r="F10" s="44">
        <f>'родив.,умерш. абс.цифры'!E11*1000/'родив.,умерш. абс.цифры'!K11</f>
        <v>6.960153123368714</v>
      </c>
      <c r="G10" s="44">
        <f t="shared" si="1"/>
        <v>10.96</v>
      </c>
      <c r="H10" s="54">
        <f t="shared" si="2"/>
        <v>-2.6277867254386704</v>
      </c>
      <c r="I10" s="44">
        <f t="shared" si="3"/>
        <v>-3.2190708195580306</v>
      </c>
      <c r="J10" s="75"/>
      <c r="K10" s="70"/>
      <c r="L10" s="44"/>
      <c r="M10" s="30"/>
      <c r="N10" s="2"/>
      <c r="O10" s="14"/>
    </row>
    <row r="11" spans="1:15" ht="18" customHeight="1">
      <c r="A11" s="45" t="s">
        <v>17</v>
      </c>
      <c r="B11" s="44">
        <f>'родив.,умерш. абс.цифры'!B12*1000/'родив.,умерш. абс.цифры'!J12</f>
        <v>6.7063652656530035</v>
      </c>
      <c r="C11" s="44">
        <f>'родив.,умерш. абс.цифры'!C12*1000/'родив.,умерш. абс.цифры'!K12</f>
        <v>6.7137602895674</v>
      </c>
      <c r="D11" s="44">
        <f t="shared" si="0"/>
        <v>0.11</v>
      </c>
      <c r="E11" s="44">
        <f>'родив.,умерш. абс.цифры'!D12*1000/'родив.,умерш. абс.цифры'!J12</f>
        <v>6.359484303636469</v>
      </c>
      <c r="F11" s="44">
        <f>'родив.,умерш. абс.цифры'!E12*1000/'родив.,умерш. абс.цифры'!K12</f>
        <v>6.305096619767646</v>
      </c>
      <c r="G11" s="44">
        <f t="shared" si="1"/>
        <v>-0.86</v>
      </c>
      <c r="H11" s="54">
        <f t="shared" si="2"/>
        <v>0.3468809620165345</v>
      </c>
      <c r="I11" s="44">
        <f t="shared" si="3"/>
        <v>0.4086636697997541</v>
      </c>
      <c r="J11" s="75">
        <v>8.3</v>
      </c>
      <c r="K11" s="55"/>
      <c r="L11" s="44">
        <f>K11/J11*100-100</f>
        <v>-100</v>
      </c>
      <c r="M11" s="31"/>
      <c r="N11" s="2"/>
      <c r="O11" s="14"/>
    </row>
    <row r="12" spans="1:15" ht="18" customHeight="1">
      <c r="A12" s="45" t="s">
        <v>18</v>
      </c>
      <c r="B12" s="44">
        <f>'родив.,умерш. абс.цифры'!B13*1000/'родив.,умерш. абс.цифры'!J13</f>
        <v>3.4187135118077103</v>
      </c>
      <c r="C12" s="44">
        <f>'родив.,умерш. абс.цифры'!C13*1000/'родив.,умерш. абс.цифры'!K13</f>
        <v>4.167557170335542</v>
      </c>
      <c r="D12" s="44">
        <f t="shared" si="0"/>
        <v>21.9</v>
      </c>
      <c r="E12" s="44">
        <f>'родив.,умерш. абс.цифры'!D13*1000/'родив.,умерш. абс.цифры'!J13</f>
        <v>5.15436806395624</v>
      </c>
      <c r="F12" s="44">
        <f>'родив.,умерш. абс.цифры'!E13*1000/'родив.,умерш. абс.цифры'!K13</f>
        <v>6.678777516563368</v>
      </c>
      <c r="G12" s="44">
        <f t="shared" si="1"/>
        <v>29.58</v>
      </c>
      <c r="H12" s="54">
        <f t="shared" si="2"/>
        <v>-1.7356545521485298</v>
      </c>
      <c r="I12" s="44">
        <f t="shared" si="3"/>
        <v>-2.5112203462278266</v>
      </c>
      <c r="J12" s="75">
        <v>13.6</v>
      </c>
      <c r="K12" s="55"/>
      <c r="L12" s="44">
        <f>K12/J12*100-100</f>
        <v>-100</v>
      </c>
      <c r="M12" s="31"/>
      <c r="N12" s="2"/>
      <c r="O12" s="14"/>
    </row>
    <row r="13" spans="1:15" ht="18" customHeight="1">
      <c r="A13" s="45" t="s">
        <v>19</v>
      </c>
      <c r="B13" s="44">
        <f>'родив.,умерш. абс.цифры'!B14*1000/'родив.,умерш. абс.цифры'!J14</f>
        <v>4.707464694014795</v>
      </c>
      <c r="C13" s="44">
        <f>'родив.,умерш. абс.цифры'!C14*1000/'родив.,умерш. абс.цифры'!K14</f>
        <v>4.500818330605565</v>
      </c>
      <c r="D13" s="44">
        <f t="shared" si="0"/>
        <v>-4.39</v>
      </c>
      <c r="E13" s="44">
        <f>'родив.,умерш. абс.цифры'!D14*1000/'родив.,умерш. абс.цифры'!J14</f>
        <v>6.186953597848016</v>
      </c>
      <c r="F13" s="44">
        <f>'родив.,умерш. абс.цифры'!E14*1000/'родив.,умерш. абс.цифры'!K14</f>
        <v>8.183306055646481</v>
      </c>
      <c r="G13" s="44">
        <f t="shared" si="1"/>
        <v>32.27</v>
      </c>
      <c r="H13" s="54">
        <f t="shared" si="2"/>
        <v>-1.4794889038332215</v>
      </c>
      <c r="I13" s="44">
        <f t="shared" si="3"/>
        <v>-3.6824877250409163</v>
      </c>
      <c r="J13" s="75"/>
      <c r="K13" s="55"/>
      <c r="L13" s="44"/>
      <c r="M13" s="31"/>
      <c r="N13" s="2"/>
      <c r="O13" s="14"/>
    </row>
    <row r="14" spans="1:15" ht="18" customHeight="1">
      <c r="A14" s="45" t="s">
        <v>20</v>
      </c>
      <c r="B14" s="44">
        <f>'родив.,умерш. абс.цифры'!B15*1000/'родив.,умерш. абс.цифры'!J15</f>
        <v>5.277762663909897</v>
      </c>
      <c r="C14" s="44">
        <f>'родив.,умерш. абс.цифры'!C15*1000/'родив.,умерш. абс.цифры'!K15</f>
        <v>5.146367107520336</v>
      </c>
      <c r="D14" s="44">
        <f t="shared" si="0"/>
        <v>-2.49</v>
      </c>
      <c r="E14" s="44">
        <f>'родив.,умерш. абс.цифры'!D15*1000/'родив.,умерш. абс.цифры'!J15</f>
        <v>7.0188802437564615</v>
      </c>
      <c r="F14" s="44">
        <f>'родив.,умерш. абс.цифры'!E15*1000/'родив.,умерш. абс.цифры'!K15</f>
        <v>7.138509213657241</v>
      </c>
      <c r="G14" s="44">
        <f t="shared" si="1"/>
        <v>1.7</v>
      </c>
      <c r="H14" s="54">
        <f t="shared" si="2"/>
        <v>-1.7411175798465646</v>
      </c>
      <c r="I14" s="44">
        <f t="shared" si="3"/>
        <v>-1.992142106136905</v>
      </c>
      <c r="J14" s="75">
        <v>19.5</v>
      </c>
      <c r="K14" s="55"/>
      <c r="L14" s="44">
        <f>K14/J14*100-100</f>
        <v>-100</v>
      </c>
      <c r="M14" s="31"/>
      <c r="N14" s="2"/>
      <c r="O14" s="14"/>
    </row>
    <row r="15" spans="1:15" ht="18" customHeight="1">
      <c r="A15" s="45" t="s">
        <v>21</v>
      </c>
      <c r="B15" s="44">
        <f>'родив.,умерш. абс.цифры'!B16*1000/'родив.,умерш. абс.цифры'!J16</f>
        <v>4.484481334329884</v>
      </c>
      <c r="C15" s="44">
        <f>'родив.,умерш. абс.цифры'!C16*1000/'родив.,умерш. абс.цифры'!K16</f>
        <v>3.156159536828562</v>
      </c>
      <c r="D15" s="44">
        <f t="shared" si="0"/>
        <v>-29.62</v>
      </c>
      <c r="E15" s="44">
        <f>'родив.,умерш. абс.цифры'!D16*1000/'родив.,умерш. абс.цифры'!J16</f>
        <v>5.703945556823099</v>
      </c>
      <c r="F15" s="44">
        <f>'родив.,умерш. абс.цифры'!E16*1000/'родив.,умерш. абс.цифры'!K16</f>
        <v>6.050981022836925</v>
      </c>
      <c r="G15" s="44">
        <f t="shared" si="1"/>
        <v>6.08</v>
      </c>
      <c r="H15" s="54">
        <f t="shared" si="2"/>
        <v>-1.2194642224932144</v>
      </c>
      <c r="I15" s="44">
        <f t="shared" si="3"/>
        <v>-2.894821486008363</v>
      </c>
      <c r="J15" s="75"/>
      <c r="K15" s="55">
        <v>11.3</v>
      </c>
      <c r="L15" s="44"/>
      <c r="M15" s="31"/>
      <c r="N15" s="2"/>
      <c r="O15" s="14"/>
    </row>
    <row r="16" spans="1:15" ht="18" customHeight="1">
      <c r="A16" s="45" t="s">
        <v>22</v>
      </c>
      <c r="B16" s="44">
        <f>'родив.,умерш. абс.цифры'!B17*1000/'родив.,умерш. абс.цифры'!J17</f>
        <v>5.325306783977773</v>
      </c>
      <c r="C16" s="44">
        <f>'родив.,умерш. абс.цифры'!C17*1000/'родив.,умерш. абс.цифры'!K17</f>
        <v>5.024828564672499</v>
      </c>
      <c r="D16" s="44">
        <f t="shared" si="0"/>
        <v>-5.64</v>
      </c>
      <c r="E16" s="44">
        <f>'родив.,умерш. абс.цифры'!D17*1000/'родив.,умерш. абс.цифры'!J17</f>
        <v>7.4091224820560315</v>
      </c>
      <c r="F16" s="44">
        <f>'родив.,умерш. абс.цифры'!E17*1000/'родив.,умерш. абс.цифры'!K17</f>
        <v>7.212106881059352</v>
      </c>
      <c r="G16" s="44">
        <f t="shared" si="1"/>
        <v>-2.66</v>
      </c>
      <c r="H16" s="54">
        <f t="shared" si="2"/>
        <v>-2.0838156980782587</v>
      </c>
      <c r="I16" s="44">
        <f t="shared" si="3"/>
        <v>-2.1872783163868528</v>
      </c>
      <c r="J16" s="75"/>
      <c r="K16" s="55"/>
      <c r="L16" s="44"/>
      <c r="M16" s="31"/>
      <c r="N16" s="2"/>
      <c r="O16" s="14"/>
    </row>
    <row r="17" spans="1:15" ht="18" customHeight="1">
      <c r="A17" s="45" t="s">
        <v>23</v>
      </c>
      <c r="B17" s="44">
        <f>'родив.,умерш. абс.цифры'!B18*1000/'родив.,умерш. абс.цифры'!J18</f>
        <v>3.8844323901900846</v>
      </c>
      <c r="C17" s="44">
        <f>'родив.,умерш. абс.цифры'!C18*1000/'родив.,умерш. абс.цифры'!K18</f>
        <v>3.4467500407554903</v>
      </c>
      <c r="D17" s="44">
        <f t="shared" si="0"/>
        <v>-11.27</v>
      </c>
      <c r="E17" s="44">
        <f>'родив.,умерш. абс.цифры'!D18*1000/'родив.,умерш. абс.цифры'!J18</f>
        <v>4.66591582963661</v>
      </c>
      <c r="F17" s="44">
        <f>'родив.,умерш. абс.цифры'!E18*1000/'родив.,умерш. абс.цифры'!K18</f>
        <v>5.682479796921214</v>
      </c>
      <c r="G17" s="44">
        <f t="shared" si="1"/>
        <v>21.79</v>
      </c>
      <c r="H17" s="54">
        <f t="shared" si="2"/>
        <v>-0.7814834394465255</v>
      </c>
      <c r="I17" s="44">
        <f t="shared" si="3"/>
        <v>-2.235729756165724</v>
      </c>
      <c r="J17" s="75"/>
      <c r="K17" s="55"/>
      <c r="L17" s="44"/>
      <c r="M17" s="31"/>
      <c r="N17" s="2"/>
      <c r="O17" s="14"/>
    </row>
    <row r="18" spans="1:15" ht="18" customHeight="1">
      <c r="A18" s="45" t="s">
        <v>24</v>
      </c>
      <c r="B18" s="44">
        <f>'родив.,умерш. абс.цифры'!B19*1000/'родив.,умерш. абс.цифры'!J19</f>
        <v>6.100074190091501</v>
      </c>
      <c r="C18" s="44">
        <f>'родив.,умерш. абс.цифры'!C19*1000/'родив.,умерш. абс.цифры'!K19</f>
        <v>4.8376516890783865</v>
      </c>
      <c r="D18" s="44">
        <f t="shared" si="0"/>
        <v>-20.7</v>
      </c>
      <c r="E18" s="44">
        <f>'родив.,умерш. абс.цифры'!D19*1000/'родив.,умерш. абс.цифры'!J19</f>
        <v>4.6574890775698625</v>
      </c>
      <c r="F18" s="44">
        <f>'родив.,умерш. абс.цифры'!E19*1000/'родив.,умерш. абс.цифры'!K19</f>
        <v>4.7966546408658575</v>
      </c>
      <c r="G18" s="44">
        <f t="shared" si="1"/>
        <v>2.99</v>
      </c>
      <c r="H18" s="54">
        <f t="shared" si="2"/>
        <v>1.4425851125216385</v>
      </c>
      <c r="I18" s="44">
        <f t="shared" si="3"/>
        <v>0.04099704821252903</v>
      </c>
      <c r="J18" s="75"/>
      <c r="K18" s="55"/>
      <c r="L18" s="44"/>
      <c r="M18" s="31"/>
      <c r="N18" s="2"/>
      <c r="O18" s="14"/>
    </row>
    <row r="19" spans="1:15" ht="18" customHeight="1">
      <c r="A19" s="45" t="s">
        <v>25</v>
      </c>
      <c r="B19" s="44">
        <f>'родив.,умерш. абс.цифры'!B20*1000/'родив.,умерш. абс.цифры'!J20</f>
        <v>5.46107036979248</v>
      </c>
      <c r="C19" s="44">
        <f>'родив.,умерш. абс.цифры'!C20*1000/'родив.,умерш. абс.цифры'!K20</f>
        <v>5.342476676501076</v>
      </c>
      <c r="D19" s="44">
        <f t="shared" si="0"/>
        <v>-2.17</v>
      </c>
      <c r="E19" s="44">
        <f>'родив.,умерш. абс.цифры'!D20*1000/'родив.,умерш. абс.цифры'!J20</f>
        <v>8.659697300670931</v>
      </c>
      <c r="F19" s="44">
        <f>'родив.,умерш. абс.цифры'!E20*1000/'родив.,умерш. абс.цифры'!K20</f>
        <v>7.176461207240252</v>
      </c>
      <c r="G19" s="44">
        <f t="shared" si="1"/>
        <v>-17.13</v>
      </c>
      <c r="H19" s="54">
        <f t="shared" si="2"/>
        <v>-3.1986269308784516</v>
      </c>
      <c r="I19" s="44">
        <f t="shared" si="3"/>
        <v>-1.8339845307391762</v>
      </c>
      <c r="J19" s="75"/>
      <c r="K19" s="55"/>
      <c r="L19" s="44"/>
      <c r="M19" s="31"/>
      <c r="N19" s="2"/>
      <c r="O19" s="14"/>
    </row>
    <row r="20" spans="1:15" ht="18" customHeight="1">
      <c r="A20" s="45" t="s">
        <v>26</v>
      </c>
      <c r="B20" s="44">
        <f>'родив.,умерш. абс.цифры'!B21*1000/'родив.,умерш. абс.цифры'!J21</f>
        <v>3.9264679635909334</v>
      </c>
      <c r="C20" s="44">
        <f>'родив.,умерш. абс.цифры'!C21*1000/'родив.,умерш. абс.цифры'!K21</f>
        <v>3.3988609222855044</v>
      </c>
      <c r="D20" s="44">
        <f t="shared" si="0"/>
        <v>-13.44</v>
      </c>
      <c r="E20" s="44">
        <f>'родив.,умерш. абс.цифры'!D21*1000/'родив.,умерш. абс.цифры'!J21</f>
        <v>7.942173835445297</v>
      </c>
      <c r="F20" s="44">
        <f>'родив.,умерш. абс.цифры'!E21*1000/'родив.,умерш. абс.цифры'!K21</f>
        <v>9.461693918794783</v>
      </c>
      <c r="G20" s="44">
        <f t="shared" si="1"/>
        <v>19.13</v>
      </c>
      <c r="H20" s="54">
        <f t="shared" si="2"/>
        <v>-4.0157058718543635</v>
      </c>
      <c r="I20" s="44">
        <f t="shared" si="3"/>
        <v>-6.062832996509279</v>
      </c>
      <c r="J20" s="75"/>
      <c r="K20" s="55"/>
      <c r="L20" s="44"/>
      <c r="M20" s="31"/>
      <c r="N20" s="2"/>
      <c r="O20" s="14"/>
    </row>
    <row r="21" spans="1:15" ht="18" customHeight="1">
      <c r="A21" s="45" t="s">
        <v>27</v>
      </c>
      <c r="B21" s="44">
        <f>'родив.,умерш. абс.цифры'!B22*1000/'родив.,умерш. абс.цифры'!J22</f>
        <v>4.3789808917197455</v>
      </c>
      <c r="C21" s="44">
        <f>'родив.,умерш. абс.цифры'!C22*1000/'родив.,умерш. абс.цифры'!K22</f>
        <v>2.8566431528012592</v>
      </c>
      <c r="D21" s="44">
        <f t="shared" si="0"/>
        <v>-34.76</v>
      </c>
      <c r="E21" s="44">
        <f>'родив.,умерш. абс.цифры'!D22*1000/'родив.,умерш. абс.цифры'!J22</f>
        <v>6.881255686988171</v>
      </c>
      <c r="F21" s="44">
        <f>'родив.,умерш. абс.цифры'!E22*1000/'родив.,умерш. абс.цифры'!K22</f>
        <v>5.1302979070716495</v>
      </c>
      <c r="G21" s="44">
        <f t="shared" si="1"/>
        <v>-25.45</v>
      </c>
      <c r="H21" s="54">
        <f t="shared" si="2"/>
        <v>-2.5022747952684252</v>
      </c>
      <c r="I21" s="44">
        <f t="shared" si="3"/>
        <v>-2.27365475427039</v>
      </c>
      <c r="J21" s="75"/>
      <c r="K21" s="55"/>
      <c r="L21" s="44"/>
      <c r="M21" s="31"/>
      <c r="N21" s="2"/>
      <c r="O21" s="14"/>
    </row>
    <row r="22" spans="1:15" ht="18" customHeight="1">
      <c r="A22" s="45" t="s">
        <v>28</v>
      </c>
      <c r="B22" s="44">
        <f>'родив.,умерш. абс.цифры'!B23*1000/'родив.,умерш. абс.цифры'!J23</f>
        <v>3.9168541068797023</v>
      </c>
      <c r="C22" s="44">
        <f>'родив.,умерш. абс.цифры'!C23*1000/'родив.,умерш. абс.цифры'!K23</f>
        <v>4.058793395594436</v>
      </c>
      <c r="D22" s="44">
        <f t="shared" si="0"/>
        <v>3.62</v>
      </c>
      <c r="E22" s="44">
        <f>'родив.,умерш. абс.цифры'!D23*1000/'родив.,умерш. абс.цифры'!J23</f>
        <v>6.3988210656945625</v>
      </c>
      <c r="F22" s="44">
        <f>'родив.,умерш. абс.цифры'!E23*1000/'родив.,умерш. абс.цифры'!K23</f>
        <v>6.896008196398314</v>
      </c>
      <c r="G22" s="44">
        <f t="shared" si="1"/>
        <v>7.77</v>
      </c>
      <c r="H22" s="54">
        <f t="shared" si="2"/>
        <v>-2.4819669588148603</v>
      </c>
      <c r="I22" s="44">
        <f t="shared" si="3"/>
        <v>-2.837214800803878</v>
      </c>
      <c r="J22" s="75"/>
      <c r="K22" s="55"/>
      <c r="L22" s="44"/>
      <c r="M22" s="31"/>
      <c r="N22" s="2"/>
      <c r="O22" s="14"/>
    </row>
    <row r="23" spans="1:15" ht="18" customHeight="1">
      <c r="A23" s="45" t="s">
        <v>29</v>
      </c>
      <c r="B23" s="44">
        <f>'родив.,умерш. абс.цифры'!B24*1000/'родив.,умерш. абс.цифры'!J24</f>
        <v>5.207687538747675</v>
      </c>
      <c r="C23" s="44">
        <f>'родив.,умерш. абс.цифры'!C24*1000/'родив.,умерш. абс.цифры'!K24</f>
        <v>6.521098910345408</v>
      </c>
      <c r="D23" s="44">
        <f t="shared" si="0"/>
        <v>25.22</v>
      </c>
      <c r="E23" s="44">
        <f>'родив.,умерш. абс.цифры'!D24*1000/'родив.,умерш. абс.цифры'!J24</f>
        <v>6.571605703657781</v>
      </c>
      <c r="F23" s="44">
        <f>'родив.,умерш. абс.цифры'!E24*1000/'родив.,умерш. абс.цифры'!K24</f>
        <v>7.951533510034078</v>
      </c>
      <c r="G23" s="44">
        <f t="shared" si="1"/>
        <v>21</v>
      </c>
      <c r="H23" s="54">
        <f t="shared" si="2"/>
        <v>-1.363918164910106</v>
      </c>
      <c r="I23" s="44">
        <f t="shared" si="3"/>
        <v>-1.4304345996886694</v>
      </c>
      <c r="J23" s="75"/>
      <c r="K23" s="55"/>
      <c r="L23" s="44"/>
      <c r="M23" s="31"/>
      <c r="N23" s="2"/>
      <c r="O23" s="14"/>
    </row>
    <row r="24" spans="1:15" ht="18" customHeight="1">
      <c r="A24" s="45" t="s">
        <v>30</v>
      </c>
      <c r="B24" s="44">
        <f>'родив.,умерш. абс.цифры'!B25*1000/'родив.,умерш. абс.цифры'!J25</f>
        <v>5.120960621578669</v>
      </c>
      <c r="C24" s="44">
        <f>'родив.,умерш. абс.цифры'!C25*1000/'родив.,умерш. абс.цифры'!K25</f>
        <v>4.746552032957191</v>
      </c>
      <c r="D24" s="44">
        <f t="shared" si="0"/>
        <v>-7.31</v>
      </c>
      <c r="E24" s="44">
        <f>'родив.,умерш. абс.цифры'!D25*1000/'родив.,умерш. абс.цифры'!J25</f>
        <v>8.122903054917888</v>
      </c>
      <c r="F24" s="44">
        <f>'родив.,умерш. абс.цифры'!E25*1000/'родив.,умерш. абс.цифры'!K25</f>
        <v>8.239297868529464</v>
      </c>
      <c r="G24" s="44">
        <f t="shared" si="1"/>
        <v>1.43</v>
      </c>
      <c r="H24" s="54">
        <f t="shared" si="2"/>
        <v>-3.0019424333392193</v>
      </c>
      <c r="I24" s="44">
        <f t="shared" si="3"/>
        <v>-3.492745835572273</v>
      </c>
      <c r="J24" s="61"/>
      <c r="K24" s="55"/>
      <c r="L24" s="44"/>
      <c r="M24" s="31"/>
      <c r="N24" s="2"/>
      <c r="O24" s="14"/>
    </row>
    <row r="25" spans="1:15" ht="18" customHeight="1">
      <c r="A25" s="45" t="s">
        <v>31</v>
      </c>
      <c r="B25" s="44">
        <f>'родив.,умерш. абс.цифры'!B26*1000/'родив.,умерш. абс.цифры'!J26</f>
        <v>4.205933548550353</v>
      </c>
      <c r="C25" s="44">
        <f>'родив.,умерш. абс.цифры'!C26*1000/'родив.,умерш. абс.цифры'!K26</f>
        <v>3.625957863604064</v>
      </c>
      <c r="D25" s="44">
        <f t="shared" si="0"/>
        <v>-13.79</v>
      </c>
      <c r="E25" s="44">
        <f>'родив.,умерш. абс.цифры'!D26*1000/'родив.,умерш. абс.цифры'!J26</f>
        <v>4.0410701551249515</v>
      </c>
      <c r="F25" s="44">
        <f>'родив.,умерш. абс.цифры'!E26*1000/'родив.,умерш. абс.цифры'!K26</f>
        <v>4.225162764792871</v>
      </c>
      <c r="G25" s="44">
        <f t="shared" si="1"/>
        <v>4.56</v>
      </c>
      <c r="H25" s="54">
        <f t="shared" si="2"/>
        <v>0.16486339342540113</v>
      </c>
      <c r="I25" s="44">
        <f t="shared" si="3"/>
        <v>-0.599204901188807</v>
      </c>
      <c r="J25" s="61">
        <v>5.6</v>
      </c>
      <c r="K25" s="75">
        <v>2.7</v>
      </c>
      <c r="L25" s="44">
        <f>K25/J25*100-100</f>
        <v>-51.78571428571428</v>
      </c>
      <c r="M25" s="31"/>
      <c r="N25" s="2"/>
      <c r="O25" s="14"/>
    </row>
    <row r="26" spans="1:15" ht="18" customHeight="1">
      <c r="A26" s="45" t="s">
        <v>32</v>
      </c>
      <c r="B26" s="44">
        <f>'родив.,умерш. абс.цифры'!B27*1000/'родив.,умерш. абс.цифры'!J27</f>
        <v>4.294176992523993</v>
      </c>
      <c r="C26" s="44">
        <f>'родив.,умерш. абс.цифры'!C27*1000/'родив.,умерш. абс.цифры'!K27</f>
        <v>3.5983733747123976</v>
      </c>
      <c r="D26" s="44">
        <f t="shared" si="0"/>
        <v>-16.2</v>
      </c>
      <c r="E26" s="44">
        <f>'родив.,умерш. абс.цифры'!D27*1000/'родив.,умерш. абс.цифры'!J27</f>
        <v>4.294176992523993</v>
      </c>
      <c r="F26" s="44">
        <f>'родив.,умерш. абс.цифры'!E27*1000/'родив.,умерш. абс.цифры'!K27</f>
        <v>4.22708545133501</v>
      </c>
      <c r="G26" s="44">
        <f t="shared" si="1"/>
        <v>-1.56</v>
      </c>
      <c r="H26" s="54">
        <f t="shared" si="2"/>
        <v>0</v>
      </c>
      <c r="I26" s="44">
        <f t="shared" si="3"/>
        <v>-0.6287120766226124</v>
      </c>
      <c r="J26" s="75">
        <v>5.8</v>
      </c>
      <c r="K26" s="75">
        <v>6.2</v>
      </c>
      <c r="L26" s="44">
        <f>K26/J26*100-100</f>
        <v>6.89655172413795</v>
      </c>
      <c r="M26" s="31"/>
      <c r="N26" s="2"/>
      <c r="O26" s="14"/>
    </row>
    <row r="27" spans="1:15" ht="18" customHeight="1">
      <c r="A27" s="45" t="s">
        <v>33</v>
      </c>
      <c r="B27" s="44">
        <f>'родив.,умерш. абс.цифры'!B28*1000/'родив.,умерш. абс.цифры'!J28</f>
        <v>3.375137670089175</v>
      </c>
      <c r="C27" s="44">
        <f>'родив.,умерш. абс.цифры'!C28*1000/'родив.,умерш. абс.цифры'!K28</f>
        <v>2.6841742536907396</v>
      </c>
      <c r="D27" s="44">
        <f t="shared" si="0"/>
        <v>-20.47</v>
      </c>
      <c r="E27" s="44">
        <f>'родив.,умерш. абс.цифры'!D28*1000/'родив.,умерш. абс.цифры'!J28</f>
        <v>6.501580985540199</v>
      </c>
      <c r="F27" s="44">
        <f>'родив.,умерш. абс.цифры'!E28*1000/'родив.,умерш. абс.цифры'!K28</f>
        <v>5.948710508179477</v>
      </c>
      <c r="G27" s="44">
        <f t="shared" si="1"/>
        <v>-8.5</v>
      </c>
      <c r="H27" s="54">
        <f t="shared" si="2"/>
        <v>-3.1264433154510245</v>
      </c>
      <c r="I27" s="44">
        <f t="shared" si="3"/>
        <v>-3.2645362544887377</v>
      </c>
      <c r="J27" s="75"/>
      <c r="K27" s="55"/>
      <c r="L27" s="44"/>
      <c r="M27" s="31"/>
      <c r="N27" s="2"/>
      <c r="O27" s="14"/>
    </row>
    <row r="28" spans="1:15" ht="18" customHeight="1">
      <c r="A28" s="45" t="s">
        <v>34</v>
      </c>
      <c r="B28" s="44">
        <f>'родив.,умерш. абс.цифры'!B29*1000/'родив.,умерш. абс.цифры'!J29</f>
        <v>4.7403039237922435</v>
      </c>
      <c r="C28" s="44">
        <f>'родив.,умерш. абс.цифры'!C29*1000/'родив.,умерш. абс.цифры'!K29</f>
        <v>4.417385731615207</v>
      </c>
      <c r="D28" s="44">
        <f t="shared" si="0"/>
        <v>-6.81</v>
      </c>
      <c r="E28" s="44">
        <f>'родив.,умерш. абс.цифры'!D29*1000/'родив.,умерш. абс.цифры'!J29</f>
        <v>3.515536402812429</v>
      </c>
      <c r="F28" s="44">
        <f>'родив.,умерш. абс.цифры'!E29*1000/'родив.,умерш. абс.цифры'!K29</f>
        <v>3.730745462452221</v>
      </c>
      <c r="G28" s="44">
        <f t="shared" si="1"/>
        <v>6.12</v>
      </c>
      <c r="H28" s="54">
        <f t="shared" si="2"/>
        <v>1.2247675209798143</v>
      </c>
      <c r="I28" s="44">
        <f t="shared" si="3"/>
        <v>0.6866402691629858</v>
      </c>
      <c r="J28" s="75">
        <v>4.5</v>
      </c>
      <c r="K28" s="75">
        <v>4.9</v>
      </c>
      <c r="L28" s="44">
        <f>K28/J28*100-100</f>
        <v>8.8888888888889</v>
      </c>
      <c r="M28" s="31"/>
      <c r="N28" s="2"/>
      <c r="O28" s="14"/>
    </row>
    <row r="29" spans="1:15" ht="18">
      <c r="A29" s="45" t="s">
        <v>35</v>
      </c>
      <c r="B29" s="44">
        <f>'родив.,умерш. абс.цифры'!B30*1000/'родив.,умерш. абс.цифры'!J30</f>
        <v>3.489645686339438</v>
      </c>
      <c r="C29" s="44">
        <f>'родив.,умерш. абс.цифры'!C30*1000/'родив.,умерш. абс.цифры'!K30</f>
        <v>3.9312166126160224</v>
      </c>
      <c r="D29" s="44">
        <f t="shared" si="0"/>
        <v>12.65</v>
      </c>
      <c r="E29" s="44">
        <f>'родив.,умерш. абс.цифры'!D30*1000/'родив.,умерш. абс.цифры'!J30</f>
        <v>4.652860915119251</v>
      </c>
      <c r="F29" s="44">
        <f>'родив.,умерш. абс.цифры'!E30*1000/'родив.,умерш. абс.цифры'!K30</f>
        <v>4.627996799972473</v>
      </c>
      <c r="G29" s="44">
        <f t="shared" si="1"/>
        <v>-0.53</v>
      </c>
      <c r="H29" s="54">
        <f t="shared" si="2"/>
        <v>-1.163215228779813</v>
      </c>
      <c r="I29" s="44">
        <f t="shared" si="3"/>
        <v>-0.6967801873564503</v>
      </c>
      <c r="J29" s="75">
        <v>4.2</v>
      </c>
      <c r="K29" s="75">
        <v>4.6</v>
      </c>
      <c r="L29" s="44">
        <f>K29/J29*100-100</f>
        <v>9.523809523809518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38"/>
      <c r="K30" s="67"/>
      <c r="L30" s="38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38"/>
      <c r="K31" s="37"/>
      <c r="L31" s="38"/>
    </row>
    <row r="32" spans="1:12" ht="17.25">
      <c r="A32" s="90" t="s">
        <v>137</v>
      </c>
      <c r="B32" s="90"/>
      <c r="C32" s="90"/>
      <c r="D32" s="90"/>
      <c r="E32" s="90"/>
      <c r="F32" s="90"/>
      <c r="G32" s="90"/>
      <c r="J32" s="38"/>
      <c r="K32" s="37"/>
      <c r="L32" s="38"/>
    </row>
    <row r="33" spans="1:12" ht="13.5" customHeight="1">
      <c r="A33" s="32" t="s">
        <v>58</v>
      </c>
      <c r="B33" s="32"/>
      <c r="C33" s="32"/>
      <c r="D33" s="32"/>
      <c r="E33" s="32"/>
      <c r="F33" s="32"/>
      <c r="G33" s="32"/>
      <c r="J33" s="38"/>
      <c r="K33" s="38"/>
      <c r="L33" s="38"/>
    </row>
    <row r="34" spans="1:12" ht="17.25">
      <c r="A34" s="3"/>
      <c r="B34" s="3"/>
      <c r="C34" s="3"/>
      <c r="D34" s="3"/>
      <c r="E34" s="3"/>
      <c r="F34" s="3"/>
      <c r="G34" s="3"/>
      <c r="J34" s="38"/>
      <c r="K34" s="38"/>
      <c r="L34" s="38"/>
    </row>
    <row r="35" spans="1:12" ht="17.25">
      <c r="A35" s="3"/>
      <c r="B35" s="3"/>
      <c r="C35" s="3"/>
      <c r="D35" s="3"/>
      <c r="E35" s="3"/>
      <c r="F35" s="3"/>
      <c r="G35" s="3"/>
      <c r="J35" s="38"/>
      <c r="K35" s="38"/>
      <c r="L35" s="38"/>
    </row>
    <row r="36" spans="1:12" ht="17.25">
      <c r="A36" s="3"/>
      <c r="B36" s="3"/>
      <c r="C36" s="3"/>
      <c r="D36" s="3"/>
      <c r="E36" s="3"/>
      <c r="F36" s="3"/>
      <c r="G36" s="3"/>
      <c r="J36" s="38"/>
      <c r="K36" s="38"/>
      <c r="L36" s="38"/>
    </row>
    <row r="37" spans="10:12" ht="17.25">
      <c r="J37" s="38"/>
      <c r="K37" s="38"/>
      <c r="L37" s="38"/>
    </row>
    <row r="38" spans="10:12" ht="17.25">
      <c r="J38" s="38"/>
      <c r="K38" s="38"/>
      <c r="L38" s="38"/>
    </row>
    <row r="39" spans="10:12" ht="17.25">
      <c r="J39" s="38"/>
      <c r="K39" s="38"/>
      <c r="L39" s="38"/>
    </row>
    <row r="40" spans="10:12" ht="17.25">
      <c r="J40" s="38"/>
      <c r="K40" s="38"/>
      <c r="L40" s="38"/>
    </row>
    <row r="41" spans="10:12" ht="17.25">
      <c r="J41" s="38"/>
      <c r="K41" s="38"/>
      <c r="L41" s="38"/>
    </row>
  </sheetData>
  <sheetProtection/>
  <mergeCells count="12"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</mergeCells>
  <printOptions horizontalCentered="1" verticalCentered="1"/>
  <pageMargins left="0.17" right="0.17" top="0.35" bottom="0.22" header="0.24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7">
      <selection activeCell="F14" sqref="F14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94" t="s">
        <v>2</v>
      </c>
      <c r="B3" s="94"/>
      <c r="C3" s="94"/>
      <c r="D3" s="94"/>
      <c r="E3" s="94"/>
      <c r="F3" s="94"/>
      <c r="G3" s="94"/>
      <c r="H3" s="6"/>
    </row>
    <row r="4" spans="1:22" ht="18" customHeight="1">
      <c r="A4" s="94" t="s">
        <v>61</v>
      </c>
      <c r="B4" s="94"/>
      <c r="C4" s="94"/>
      <c r="D4" s="94"/>
      <c r="E4" s="94"/>
      <c r="F4" s="94"/>
      <c r="G4" s="94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94" t="s">
        <v>141</v>
      </c>
      <c r="B5" s="94"/>
      <c r="C5" s="94"/>
      <c r="D5" s="94"/>
      <c r="E5" s="94"/>
      <c r="F5" s="94"/>
      <c r="G5" s="94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95" t="s">
        <v>3</v>
      </c>
      <c r="B7" s="95"/>
      <c r="C7" s="95"/>
      <c r="D7" s="95"/>
      <c r="E7" s="91" t="s">
        <v>67</v>
      </c>
      <c r="F7" s="91" t="s">
        <v>136</v>
      </c>
      <c r="G7" s="35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95"/>
      <c r="B8" s="95"/>
      <c r="C8" s="95"/>
      <c r="D8" s="95"/>
      <c r="E8" s="93"/>
      <c r="F8" s="93"/>
      <c r="G8" s="36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7" t="s">
        <v>6</v>
      </c>
      <c r="B9" s="47"/>
      <c r="C9" s="47"/>
      <c r="D9" s="47"/>
      <c r="E9" s="77">
        <v>16</v>
      </c>
      <c r="F9" s="77">
        <v>10</v>
      </c>
      <c r="G9" s="44">
        <f>F9/E9*100-100</f>
        <v>-37.5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3" t="s">
        <v>7</v>
      </c>
      <c r="B10" s="43"/>
      <c r="C10" s="43"/>
      <c r="D10" s="43"/>
      <c r="E10" s="60"/>
      <c r="F10" s="60">
        <v>3</v>
      </c>
      <c r="G10" s="44"/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3" t="s">
        <v>38</v>
      </c>
      <c r="B11" s="43"/>
      <c r="C11" s="43"/>
      <c r="D11" s="43"/>
      <c r="E11" s="60"/>
      <c r="F11" s="60"/>
      <c r="G11" s="44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96" t="s">
        <v>39</v>
      </c>
      <c r="B12" s="96"/>
      <c r="C12" s="96"/>
      <c r="D12" s="96"/>
      <c r="E12" s="60"/>
      <c r="F12" s="60"/>
      <c r="G12" s="44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3" t="s">
        <v>40</v>
      </c>
      <c r="B13" s="43"/>
      <c r="C13" s="43"/>
      <c r="D13" s="43"/>
      <c r="E13" s="60"/>
      <c r="F13" s="60"/>
      <c r="G13" s="44"/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3" t="s">
        <v>41</v>
      </c>
      <c r="B14" s="43"/>
      <c r="C14" s="43"/>
      <c r="D14" s="43"/>
      <c r="E14" s="60"/>
      <c r="F14" s="60"/>
      <c r="G14" s="44"/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3" t="s">
        <v>42</v>
      </c>
      <c r="B15" s="43"/>
      <c r="C15" s="43"/>
      <c r="D15" s="43"/>
      <c r="E15" s="60"/>
      <c r="F15" s="60"/>
      <c r="G15" s="44"/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3" t="s">
        <v>43</v>
      </c>
      <c r="B16" s="43"/>
      <c r="C16" s="43"/>
      <c r="D16" s="43"/>
      <c r="E16" s="60"/>
      <c r="F16" s="60"/>
      <c r="G16" s="44"/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98" t="s">
        <v>44</v>
      </c>
      <c r="B17" s="98"/>
      <c r="C17" s="98"/>
      <c r="D17" s="98"/>
      <c r="E17" s="60">
        <v>12</v>
      </c>
      <c r="F17" s="60">
        <v>4</v>
      </c>
      <c r="G17" s="44">
        <f aca="true" t="shared" si="0" ref="G17:G22">F17/E17*100-100</f>
        <v>-66.66666666666667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96" t="s">
        <v>8</v>
      </c>
      <c r="B18" s="96"/>
      <c r="C18" s="96"/>
      <c r="D18" s="96"/>
      <c r="E18" s="60"/>
      <c r="F18" s="60"/>
      <c r="G18" s="44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3" t="s">
        <v>9</v>
      </c>
      <c r="B19" s="43"/>
      <c r="C19" s="43"/>
      <c r="D19" s="43"/>
      <c r="E19" s="60"/>
      <c r="F19" s="60">
        <v>3</v>
      </c>
      <c r="G19" s="44"/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9" t="s">
        <v>10</v>
      </c>
      <c r="B20" s="99"/>
      <c r="C20" s="99"/>
      <c r="D20" s="99"/>
      <c r="E20" s="60">
        <v>7</v>
      </c>
      <c r="F20" s="60"/>
      <c r="G20" s="44">
        <f t="shared" si="0"/>
        <v>-100</v>
      </c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3" t="s">
        <v>45</v>
      </c>
      <c r="B21" s="43"/>
      <c r="C21" s="43"/>
      <c r="D21" s="43"/>
      <c r="E21" s="60">
        <v>1</v>
      </c>
      <c r="F21" s="60">
        <v>3</v>
      </c>
      <c r="G21" s="44">
        <f t="shared" si="0"/>
        <v>200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98" t="s">
        <v>46</v>
      </c>
      <c r="B22" s="98"/>
      <c r="C22" s="98"/>
      <c r="D22" s="98"/>
      <c r="E22" s="60">
        <v>3</v>
      </c>
      <c r="F22" s="60"/>
      <c r="G22" s="44">
        <f t="shared" si="0"/>
        <v>-100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3" t="s">
        <v>47</v>
      </c>
      <c r="B23" s="43"/>
      <c r="C23" s="43"/>
      <c r="D23" s="43"/>
      <c r="E23" s="60"/>
      <c r="F23" s="60"/>
      <c r="G23" s="44"/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4">
        <v>4</v>
      </c>
      <c r="F24" s="23"/>
      <c r="G24" s="44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7" t="s">
        <v>60</v>
      </c>
      <c r="B25" s="97"/>
      <c r="C25" s="97"/>
      <c r="D25" s="97"/>
      <c r="E25" s="97"/>
      <c r="F25" s="97"/>
      <c r="G25" s="97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A12" sqref="A12:D12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00" t="s">
        <v>2</v>
      </c>
      <c r="B3" s="100"/>
      <c r="C3" s="100"/>
      <c r="D3" s="100"/>
      <c r="E3" s="100"/>
      <c r="F3" s="100"/>
      <c r="G3" s="100"/>
      <c r="H3" s="6"/>
    </row>
    <row r="4" spans="1:13" ht="18" customHeight="1">
      <c r="A4" s="100" t="s">
        <v>48</v>
      </c>
      <c r="B4" s="100"/>
      <c r="C4" s="100"/>
      <c r="D4" s="100"/>
      <c r="E4" s="100"/>
      <c r="F4" s="100"/>
      <c r="G4" s="100"/>
      <c r="H4" s="6"/>
      <c r="K4" s="6"/>
      <c r="L4" s="6"/>
      <c r="M4" s="6"/>
    </row>
    <row r="5" spans="1:13" ht="18" customHeight="1">
      <c r="A5" s="100" t="s">
        <v>143</v>
      </c>
      <c r="B5" s="100"/>
      <c r="C5" s="100"/>
      <c r="D5" s="100"/>
      <c r="E5" s="100"/>
      <c r="F5" s="100"/>
      <c r="G5" s="100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95" t="s">
        <v>3</v>
      </c>
      <c r="B7" s="95"/>
      <c r="C7" s="95"/>
      <c r="D7" s="95"/>
      <c r="E7" s="91" t="s">
        <v>67</v>
      </c>
      <c r="F7" s="91" t="s">
        <v>136</v>
      </c>
      <c r="G7" s="36" t="s">
        <v>4</v>
      </c>
      <c r="H7" s="105" t="s">
        <v>36</v>
      </c>
      <c r="I7" s="106"/>
      <c r="K7" s="6"/>
      <c r="L7" s="6"/>
      <c r="M7" s="6"/>
    </row>
    <row r="8" spans="1:13" ht="18" customHeight="1" thickBot="1">
      <c r="A8" s="95"/>
      <c r="B8" s="95"/>
      <c r="C8" s="95"/>
      <c r="D8" s="95"/>
      <c r="E8" s="93"/>
      <c r="F8" s="93"/>
      <c r="G8" s="36" t="s">
        <v>5</v>
      </c>
      <c r="H8" s="33" t="s">
        <v>67</v>
      </c>
      <c r="I8" s="25" t="s">
        <v>136</v>
      </c>
      <c r="K8" s="6"/>
      <c r="L8" s="6"/>
      <c r="M8" s="6"/>
    </row>
    <row r="9" spans="1:13" ht="18" customHeight="1">
      <c r="A9" s="46" t="s">
        <v>50</v>
      </c>
      <c r="B9" s="46"/>
      <c r="C9" s="46"/>
      <c r="D9" s="47"/>
      <c r="E9" s="55">
        <v>4</v>
      </c>
      <c r="F9" s="55">
        <v>2.9</v>
      </c>
      <c r="G9" s="48">
        <f>F9/E9*100-100</f>
        <v>-27.5</v>
      </c>
      <c r="H9" s="107" t="s">
        <v>63</v>
      </c>
      <c r="I9" s="108"/>
      <c r="J9" s="8"/>
      <c r="K9" s="6"/>
      <c r="L9" s="6"/>
      <c r="M9" s="6"/>
    </row>
    <row r="10" spans="1:13" ht="18" customHeight="1">
      <c r="A10" s="43" t="s">
        <v>7</v>
      </c>
      <c r="B10" s="43"/>
      <c r="C10" s="43"/>
      <c r="D10" s="43"/>
      <c r="E10" s="48">
        <f>'млад смерт абсцифры'!E10*1000/'млад см на 1000 род'!H10</f>
        <v>0</v>
      </c>
      <c r="F10" s="48">
        <f>'млад смерт абсцифры'!F10*1000/'млад см на 1000 род'!I10</f>
        <v>0.9171507184347294</v>
      </c>
      <c r="G10" s="48"/>
      <c r="H10" s="76">
        <v>3613</v>
      </c>
      <c r="I10" s="72">
        <v>3271</v>
      </c>
      <c r="J10" s="8"/>
      <c r="K10" s="6"/>
      <c r="L10" s="6"/>
      <c r="M10" s="6"/>
    </row>
    <row r="11" spans="1:13" ht="18" customHeight="1">
      <c r="A11" s="43" t="s">
        <v>38</v>
      </c>
      <c r="B11" s="43"/>
      <c r="C11" s="43"/>
      <c r="D11" s="43"/>
      <c r="E11" s="48">
        <f>'млад смерт абсцифры'!E11*1000/'млад см на 1000 род'!H11</f>
        <v>0</v>
      </c>
      <c r="F11" s="48">
        <f>'млад смерт абсцифры'!F11*1000/'млад см на 1000 род'!I11</f>
        <v>0</v>
      </c>
      <c r="G11" s="48"/>
      <c r="H11" s="76">
        <v>3613</v>
      </c>
      <c r="I11" s="72">
        <v>3271</v>
      </c>
      <c r="J11" s="8"/>
      <c r="K11" s="6"/>
      <c r="L11" s="6"/>
      <c r="M11" s="6"/>
    </row>
    <row r="12" spans="1:13" ht="18" customHeight="1">
      <c r="A12" s="96" t="s">
        <v>39</v>
      </c>
      <c r="B12" s="96"/>
      <c r="C12" s="96"/>
      <c r="D12" s="96"/>
      <c r="E12" s="48">
        <f>'млад смерт абсцифры'!E12*1000/'млад см на 1000 род'!H12</f>
        <v>0</v>
      </c>
      <c r="F12" s="48">
        <f>'млад смерт абсцифры'!F12*1000/'млад см на 1000 род'!I12</f>
        <v>0</v>
      </c>
      <c r="G12" s="48"/>
      <c r="H12" s="76">
        <v>3613</v>
      </c>
      <c r="I12" s="72">
        <v>3271</v>
      </c>
      <c r="J12" s="8"/>
      <c r="K12" s="6"/>
      <c r="L12" s="6"/>
      <c r="M12" s="6"/>
    </row>
    <row r="13" spans="1:13" ht="18" customHeight="1">
      <c r="A13" s="43" t="s">
        <v>40</v>
      </c>
      <c r="B13" s="43"/>
      <c r="C13" s="43"/>
      <c r="D13" s="43"/>
      <c r="E13" s="48">
        <f>'млад смерт абсцифры'!E13*1000/'млад см на 1000 род'!H13</f>
        <v>0</v>
      </c>
      <c r="F13" s="48">
        <f>'млад смерт абсцифры'!F13*1000/'млад см на 1000 род'!I13</f>
        <v>0</v>
      </c>
      <c r="G13" s="48"/>
      <c r="H13" s="76">
        <v>3613</v>
      </c>
      <c r="I13" s="72">
        <v>3271</v>
      </c>
      <c r="J13" s="8"/>
      <c r="K13" s="6"/>
      <c r="L13" s="6"/>
      <c r="M13" s="6"/>
    </row>
    <row r="14" spans="1:13" ht="19.5" customHeight="1">
      <c r="A14" s="43" t="s">
        <v>41</v>
      </c>
      <c r="B14" s="43"/>
      <c r="C14" s="43"/>
      <c r="D14" s="43"/>
      <c r="E14" s="48">
        <f>'млад смерт абсцифры'!E14*1000/'млад см на 1000 род'!H14</f>
        <v>0</v>
      </c>
      <c r="F14" s="48">
        <f>'млад смерт абсцифры'!F14*1000/'млад см на 1000 род'!I14</f>
        <v>0</v>
      </c>
      <c r="G14" s="48"/>
      <c r="H14" s="76">
        <v>3613</v>
      </c>
      <c r="I14" s="72">
        <v>3271</v>
      </c>
      <c r="J14" s="8"/>
      <c r="K14" s="6"/>
      <c r="L14" s="6"/>
      <c r="M14" s="6"/>
    </row>
    <row r="15" spans="1:13" ht="18" customHeight="1">
      <c r="A15" s="43" t="s">
        <v>42</v>
      </c>
      <c r="B15" s="43"/>
      <c r="C15" s="43"/>
      <c r="D15" s="43"/>
      <c r="E15" s="48">
        <f>'млад смерт абсцифры'!E15*1000/'млад см на 1000 род'!H15</f>
        <v>0</v>
      </c>
      <c r="F15" s="48">
        <f>'млад смерт абсцифры'!F15*1000/'млад см на 1000 род'!I15</f>
        <v>0</v>
      </c>
      <c r="G15" s="48"/>
      <c r="H15" s="76">
        <v>3613</v>
      </c>
      <c r="I15" s="72">
        <v>3271</v>
      </c>
      <c r="J15" s="8"/>
      <c r="K15" s="6"/>
      <c r="L15" s="6"/>
      <c r="M15" s="6"/>
    </row>
    <row r="16" spans="1:13" ht="18" customHeight="1">
      <c r="A16" s="43" t="s">
        <v>43</v>
      </c>
      <c r="B16" s="43"/>
      <c r="C16" s="43"/>
      <c r="D16" s="43"/>
      <c r="E16" s="48">
        <f>'млад смерт абсцифры'!E16*1000/'млад см на 1000 род'!H16</f>
        <v>0</v>
      </c>
      <c r="F16" s="48">
        <f>'млад смерт абсцифры'!F16*1000/'млад см на 1000 род'!I16</f>
        <v>0</v>
      </c>
      <c r="G16" s="48"/>
      <c r="H16" s="76">
        <v>3613</v>
      </c>
      <c r="I16" s="72">
        <v>3271</v>
      </c>
      <c r="J16" s="8"/>
      <c r="K16" s="6"/>
      <c r="L16" s="6"/>
      <c r="M16" s="6"/>
    </row>
    <row r="17" spans="1:13" ht="18" customHeight="1">
      <c r="A17" s="98" t="s">
        <v>44</v>
      </c>
      <c r="B17" s="98"/>
      <c r="C17" s="98"/>
      <c r="D17" s="98"/>
      <c r="E17" s="48">
        <f>'млад смерт абсцифры'!E17*1000/'млад см на 1000 род'!H17</f>
        <v>3.321339606974813</v>
      </c>
      <c r="F17" s="48">
        <f>'млад смерт абсцифры'!F17*1000/'млад см на 1000 род'!I17</f>
        <v>1.2228676245796393</v>
      </c>
      <c r="G17" s="48">
        <f aca="true" t="shared" si="0" ref="G17:G22">F17/E17*100-100</f>
        <v>-63.18149393661469</v>
      </c>
      <c r="H17" s="76">
        <v>3613</v>
      </c>
      <c r="I17" s="72">
        <v>3271</v>
      </c>
      <c r="J17" s="8"/>
      <c r="K17" s="6"/>
      <c r="L17" s="6"/>
      <c r="M17" s="6"/>
    </row>
    <row r="18" spans="1:13" ht="18" customHeight="1">
      <c r="A18" s="96" t="s">
        <v>8</v>
      </c>
      <c r="B18" s="96"/>
      <c r="C18" s="96"/>
      <c r="D18" s="96"/>
      <c r="E18" s="48">
        <f>'млад смерт абсцифры'!E18*1000/'млад см на 1000 род'!H18</f>
        <v>0</v>
      </c>
      <c r="F18" s="48">
        <f>'млад смерт абсцифры'!F18*1000/'млад см на 1000 род'!I18</f>
        <v>0</v>
      </c>
      <c r="G18" s="48"/>
      <c r="H18" s="76">
        <v>3613</v>
      </c>
      <c r="I18" s="72">
        <v>3271</v>
      </c>
      <c r="J18" s="8"/>
      <c r="K18" s="6"/>
      <c r="L18" s="6"/>
      <c r="M18" s="6"/>
    </row>
    <row r="19" spans="1:13" ht="18" customHeight="1">
      <c r="A19" s="43" t="s">
        <v>9</v>
      </c>
      <c r="B19" s="43"/>
      <c r="C19" s="43"/>
      <c r="D19" s="43"/>
      <c r="E19" s="48">
        <f>'млад смерт абсцифры'!E19*1000/'млад см на 1000 род'!H19</f>
        <v>0</v>
      </c>
      <c r="F19" s="48">
        <f>'млад смерт абсцифры'!F19*1000/'млад см на 1000 род'!I19</f>
        <v>0.9171507184347294</v>
      </c>
      <c r="G19" s="48"/>
      <c r="H19" s="76">
        <v>3613</v>
      </c>
      <c r="I19" s="72">
        <v>3271</v>
      </c>
      <c r="J19" s="8"/>
      <c r="K19" s="6"/>
      <c r="L19" s="6"/>
      <c r="M19" s="6"/>
    </row>
    <row r="20" spans="1:13" ht="18" customHeight="1">
      <c r="A20" s="99" t="s">
        <v>10</v>
      </c>
      <c r="B20" s="99"/>
      <c r="C20" s="99"/>
      <c r="D20" s="99"/>
      <c r="E20" s="48">
        <f>'млад смерт абсцифры'!E20*1000/'млад см на 1000 род'!H20</f>
        <v>1.937448104068641</v>
      </c>
      <c r="F20" s="48">
        <f>'млад смерт абсцифры'!F20*1000/'млад см на 1000 род'!I20</f>
        <v>0</v>
      </c>
      <c r="G20" s="48">
        <f t="shared" si="0"/>
        <v>-100</v>
      </c>
      <c r="H20" s="76">
        <v>3613</v>
      </c>
      <c r="I20" s="72">
        <v>3271</v>
      </c>
      <c r="J20" s="8"/>
      <c r="K20" s="6"/>
      <c r="L20" s="6"/>
      <c r="M20" s="6"/>
    </row>
    <row r="21" spans="1:13" ht="18" customHeight="1">
      <c r="A21" s="43" t="s">
        <v>45</v>
      </c>
      <c r="B21" s="43"/>
      <c r="C21" s="43"/>
      <c r="D21" s="43"/>
      <c r="E21" s="48">
        <f>'млад смерт абсцифры'!E21*1000/'млад см на 1000 род'!H21</f>
        <v>0.2767783005812344</v>
      </c>
      <c r="F21" s="48">
        <f>'млад смерт абсцифры'!F21*1000/'млад см на 1000 род'!I21</f>
        <v>0.9171507184347294</v>
      </c>
      <c r="G21" s="48">
        <f t="shared" si="0"/>
        <v>231.3665545704677</v>
      </c>
      <c r="H21" s="76">
        <v>3613</v>
      </c>
      <c r="I21" s="72">
        <v>3271</v>
      </c>
      <c r="K21" s="6"/>
      <c r="L21" s="6"/>
      <c r="M21" s="6"/>
    </row>
    <row r="22" spans="1:13" ht="18" customHeight="1">
      <c r="A22" s="98" t="s">
        <v>46</v>
      </c>
      <c r="B22" s="98"/>
      <c r="C22" s="98"/>
      <c r="D22" s="98"/>
      <c r="E22" s="48">
        <f>'млад смерт абсцифры'!E22*1000/'млад см на 1000 род'!H22</f>
        <v>0.8303349017437033</v>
      </c>
      <c r="F22" s="48">
        <f>'млад смерт абсцифры'!F22*1000/'млад см на 1000 род'!I22</f>
        <v>0</v>
      </c>
      <c r="G22" s="48">
        <f t="shared" si="0"/>
        <v>-100</v>
      </c>
      <c r="H22" s="76">
        <v>3613</v>
      </c>
      <c r="I22" s="72">
        <v>3271</v>
      </c>
      <c r="K22" s="6"/>
      <c r="L22" s="6"/>
      <c r="M22" s="6"/>
    </row>
    <row r="23" spans="1:13" ht="18" customHeight="1">
      <c r="A23" s="57" t="s">
        <v>47</v>
      </c>
      <c r="B23" s="57"/>
      <c r="C23" s="57"/>
      <c r="D23" s="57"/>
      <c r="E23" s="48">
        <f>'млад смерт абсцифры'!E23*1000/'млад см на 1000 род'!H23</f>
        <v>0</v>
      </c>
      <c r="F23" s="48">
        <f>'млад смерт абсцифры'!F23*1000/'млад см на 1000 род'!I23</f>
        <v>0</v>
      </c>
      <c r="G23" s="48"/>
      <c r="H23" s="76">
        <v>3613</v>
      </c>
      <c r="I23" s="72">
        <v>3271</v>
      </c>
      <c r="K23" s="6"/>
      <c r="L23" s="6"/>
      <c r="M23" s="6"/>
    </row>
    <row r="24" spans="1:13" ht="18" customHeight="1">
      <c r="A24" s="104" t="s">
        <v>64</v>
      </c>
      <c r="B24" s="104"/>
      <c r="C24" s="104"/>
      <c r="D24" s="104"/>
      <c r="E24" s="104"/>
      <c r="F24" s="104"/>
      <c r="G24" s="104"/>
      <c r="H24" s="58"/>
      <c r="I24" s="59"/>
      <c r="K24" s="6"/>
      <c r="L24" s="6"/>
      <c r="M24" s="6"/>
    </row>
    <row r="25" spans="1:13" ht="18" customHeight="1">
      <c r="A25" s="97"/>
      <c r="B25" s="97"/>
      <c r="C25" s="97"/>
      <c r="D25" s="97"/>
      <c r="E25" s="97"/>
      <c r="F25" s="97"/>
      <c r="G25" s="97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">
      <c r="A30" s="101"/>
      <c r="B30" s="101"/>
      <c r="C30" s="101"/>
      <c r="D30" s="101"/>
      <c r="E30" s="27"/>
      <c r="F30" s="28"/>
      <c r="G30" s="6"/>
      <c r="H30" s="6"/>
      <c r="K30" s="6"/>
      <c r="L30" s="6"/>
      <c r="M30" s="6"/>
    </row>
    <row r="31" spans="1:13" ht="15">
      <c r="A31" s="102"/>
      <c r="B31" s="102"/>
      <c r="C31" s="102"/>
      <c r="D31" s="102"/>
      <c r="E31" s="24"/>
      <c r="F31" s="26"/>
      <c r="G31" s="6"/>
      <c r="H31" s="6"/>
      <c r="K31" s="6"/>
      <c r="L31" s="6"/>
      <c r="M31" s="6"/>
    </row>
    <row r="32" spans="1:13" ht="1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">
      <c r="A33" s="103"/>
      <c r="B33" s="103"/>
      <c r="C33" s="103"/>
      <c r="D33" s="103"/>
      <c r="E33" s="27"/>
      <c r="F33" s="28"/>
      <c r="G33" s="6"/>
      <c r="H33" s="6"/>
      <c r="K33" s="6"/>
      <c r="L33" s="6"/>
      <c r="M33" s="6"/>
    </row>
    <row r="34" spans="1:13" ht="1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">
      <c r="A35" s="101"/>
      <c r="B35" s="101"/>
      <c r="C35" s="101"/>
      <c r="D35" s="101"/>
      <c r="E35" s="27"/>
      <c r="F35" s="28"/>
      <c r="H35" s="6"/>
      <c r="K35" s="6"/>
      <c r="L35" s="6"/>
      <c r="M35" s="6"/>
    </row>
    <row r="36" spans="1:13" ht="1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86" t="s">
        <v>129</v>
      </c>
      <c r="B1" s="86"/>
      <c r="C1" s="86"/>
      <c r="D1" s="86"/>
      <c r="E1" s="86"/>
      <c r="F1" s="86"/>
      <c r="G1" s="86"/>
      <c r="H1" s="86"/>
    </row>
    <row r="2" spans="1:8" ht="17.25">
      <c r="A2" s="86" t="s">
        <v>138</v>
      </c>
      <c r="B2" s="86"/>
      <c r="C2" s="86"/>
      <c r="D2" s="86"/>
      <c r="E2" s="86"/>
      <c r="F2" s="86"/>
      <c r="G2" s="86"/>
      <c r="H2" s="86"/>
    </row>
    <row r="3" spans="1:8" ht="18">
      <c r="A3" s="62"/>
      <c r="B3" s="62"/>
      <c r="C3" s="62"/>
      <c r="D3" s="62"/>
      <c r="E3" s="62"/>
      <c r="F3" s="62"/>
      <c r="G3" s="62"/>
      <c r="H3" s="62"/>
    </row>
    <row r="4" spans="1:11" ht="110.25" customHeight="1">
      <c r="A4" s="113"/>
      <c r="B4" s="112" t="s">
        <v>68</v>
      </c>
      <c r="C4" s="112" t="s">
        <v>130</v>
      </c>
      <c r="D4" s="112" t="s">
        <v>132</v>
      </c>
      <c r="E4" s="112"/>
      <c r="F4" s="112" t="s">
        <v>131</v>
      </c>
      <c r="G4" s="112"/>
      <c r="H4" s="42" t="s">
        <v>128</v>
      </c>
      <c r="I4" s="110" t="s">
        <v>135</v>
      </c>
      <c r="J4" s="110"/>
      <c r="K4" s="111" t="s">
        <v>144</v>
      </c>
    </row>
    <row r="5" spans="1:11" ht="18">
      <c r="A5" s="113"/>
      <c r="B5" s="112"/>
      <c r="C5" s="112"/>
      <c r="D5" s="61" t="s">
        <v>69</v>
      </c>
      <c r="E5" s="61" t="s">
        <v>70</v>
      </c>
      <c r="F5" s="61" t="s">
        <v>69</v>
      </c>
      <c r="G5" s="61" t="s">
        <v>70</v>
      </c>
      <c r="H5" s="42" t="s">
        <v>69</v>
      </c>
      <c r="I5" s="61" t="s">
        <v>69</v>
      </c>
      <c r="J5" s="61" t="s">
        <v>70</v>
      </c>
      <c r="K5" s="111"/>
    </row>
    <row r="6" spans="1:11" ht="18" customHeight="1">
      <c r="A6" s="43"/>
      <c r="B6" s="63" t="s">
        <v>73</v>
      </c>
      <c r="C6" s="63"/>
      <c r="D6" s="64">
        <v>14</v>
      </c>
      <c r="E6" s="64">
        <v>22</v>
      </c>
      <c r="F6" s="82">
        <f>D6*100000/I6</f>
        <v>24.824015461815346</v>
      </c>
      <c r="G6" s="82">
        <f>E6*100000/J6</f>
        <v>11.693668410086321</v>
      </c>
      <c r="H6" s="83">
        <f>D6*1000/K6</f>
        <v>4.280036686028738</v>
      </c>
      <c r="I6" s="66">
        <v>56397</v>
      </c>
      <c r="J6" s="66">
        <v>188136</v>
      </c>
      <c r="K6" s="72">
        <v>3271</v>
      </c>
    </row>
    <row r="7" spans="1:11" ht="18" customHeight="1">
      <c r="A7" s="43" t="s">
        <v>74</v>
      </c>
      <c r="B7" s="43" t="s">
        <v>75</v>
      </c>
      <c r="C7" s="61" t="s">
        <v>109</v>
      </c>
      <c r="D7" s="61">
        <v>4</v>
      </c>
      <c r="E7" s="61">
        <v>4</v>
      </c>
      <c r="F7" s="54">
        <f aca="true" t="shared" si="0" ref="F7:F25">D7*100000/I7</f>
        <v>7.092575846232956</v>
      </c>
      <c r="G7" s="54">
        <f aca="true" t="shared" si="1" ref="G7:G25">E7*100000/J7</f>
        <v>2.126121529106604</v>
      </c>
      <c r="H7" s="65">
        <f aca="true" t="shared" si="2" ref="H7:H25">D7*1000/K7</f>
        <v>1.2228676245796393</v>
      </c>
      <c r="I7" s="66">
        <v>56397</v>
      </c>
      <c r="J7" s="66">
        <v>188136</v>
      </c>
      <c r="K7" s="72">
        <v>3271</v>
      </c>
    </row>
    <row r="8" spans="1:11" ht="18" customHeight="1">
      <c r="A8" s="43" t="s">
        <v>76</v>
      </c>
      <c r="B8" s="43" t="s">
        <v>133</v>
      </c>
      <c r="C8" s="61" t="s">
        <v>110</v>
      </c>
      <c r="D8" s="61"/>
      <c r="E8" s="61">
        <v>2</v>
      </c>
      <c r="F8" s="54">
        <f t="shared" si="0"/>
        <v>0</v>
      </c>
      <c r="G8" s="54">
        <f t="shared" si="1"/>
        <v>1.063060764553302</v>
      </c>
      <c r="H8" s="65">
        <f t="shared" si="2"/>
        <v>0</v>
      </c>
      <c r="I8" s="66">
        <v>56397</v>
      </c>
      <c r="J8" s="66">
        <v>188136</v>
      </c>
      <c r="K8" s="72">
        <v>3271</v>
      </c>
    </row>
    <row r="9" spans="1:11" ht="18" customHeight="1">
      <c r="A9" s="43" t="s">
        <v>77</v>
      </c>
      <c r="B9" s="43" t="s">
        <v>79</v>
      </c>
      <c r="C9" s="61" t="s">
        <v>111</v>
      </c>
      <c r="D9" s="61"/>
      <c r="E9" s="61"/>
      <c r="F9" s="54">
        <f t="shared" si="0"/>
        <v>0</v>
      </c>
      <c r="G9" s="54">
        <f t="shared" si="1"/>
        <v>0</v>
      </c>
      <c r="H9" s="65">
        <f t="shared" si="2"/>
        <v>0</v>
      </c>
      <c r="I9" s="66">
        <v>56397</v>
      </c>
      <c r="J9" s="66">
        <v>188136</v>
      </c>
      <c r="K9" s="72">
        <v>3271</v>
      </c>
    </row>
    <row r="10" spans="1:11" ht="18" customHeight="1">
      <c r="A10" s="43" t="s">
        <v>89</v>
      </c>
      <c r="B10" s="43" t="s">
        <v>80</v>
      </c>
      <c r="C10" s="61" t="s">
        <v>112</v>
      </c>
      <c r="D10" s="61"/>
      <c r="E10" s="61"/>
      <c r="F10" s="54">
        <f t="shared" si="0"/>
        <v>0</v>
      </c>
      <c r="G10" s="54">
        <f t="shared" si="1"/>
        <v>0</v>
      </c>
      <c r="H10" s="65">
        <f t="shared" si="2"/>
        <v>0</v>
      </c>
      <c r="I10" s="66">
        <v>56397</v>
      </c>
      <c r="J10" s="66">
        <v>188136</v>
      </c>
      <c r="K10" s="72">
        <v>3271</v>
      </c>
    </row>
    <row r="11" spans="1:11" ht="18" customHeight="1">
      <c r="A11" s="43" t="s">
        <v>90</v>
      </c>
      <c r="B11" s="43" t="s">
        <v>81</v>
      </c>
      <c r="C11" s="61" t="s">
        <v>113</v>
      </c>
      <c r="D11" s="61"/>
      <c r="E11" s="61"/>
      <c r="F11" s="54">
        <f t="shared" si="0"/>
        <v>0</v>
      </c>
      <c r="G11" s="54">
        <f t="shared" si="1"/>
        <v>0</v>
      </c>
      <c r="H11" s="65">
        <f t="shared" si="2"/>
        <v>0</v>
      </c>
      <c r="I11" s="66">
        <v>56397</v>
      </c>
      <c r="J11" s="66">
        <v>188136</v>
      </c>
      <c r="K11" s="72">
        <v>3271</v>
      </c>
    </row>
    <row r="12" spans="1:11" ht="18" customHeight="1">
      <c r="A12" s="43" t="s">
        <v>91</v>
      </c>
      <c r="B12" s="43" t="s">
        <v>78</v>
      </c>
      <c r="C12" s="61" t="s">
        <v>114</v>
      </c>
      <c r="D12" s="61">
        <v>2</v>
      </c>
      <c r="E12" s="61">
        <v>4</v>
      </c>
      <c r="F12" s="54">
        <f t="shared" si="0"/>
        <v>3.546287923116478</v>
      </c>
      <c r="G12" s="54">
        <f t="shared" si="1"/>
        <v>2.126121529106604</v>
      </c>
      <c r="H12" s="65">
        <f t="shared" si="2"/>
        <v>0.6114338122898196</v>
      </c>
      <c r="I12" s="66">
        <v>56397</v>
      </c>
      <c r="J12" s="66">
        <v>188136</v>
      </c>
      <c r="K12" s="72">
        <v>3271</v>
      </c>
    </row>
    <row r="13" spans="1:11" ht="18" customHeight="1">
      <c r="A13" s="43" t="s">
        <v>92</v>
      </c>
      <c r="B13" s="43" t="s">
        <v>102</v>
      </c>
      <c r="C13" s="61" t="s">
        <v>115</v>
      </c>
      <c r="D13" s="61"/>
      <c r="E13" s="61"/>
      <c r="F13" s="54">
        <f t="shared" si="0"/>
        <v>0</v>
      </c>
      <c r="G13" s="54">
        <f t="shared" si="1"/>
        <v>0</v>
      </c>
      <c r="H13" s="65">
        <f t="shared" si="2"/>
        <v>0</v>
      </c>
      <c r="I13" s="66">
        <v>56397</v>
      </c>
      <c r="J13" s="66">
        <v>188136</v>
      </c>
      <c r="K13" s="72">
        <v>3271</v>
      </c>
    </row>
    <row r="14" spans="1:11" ht="18" customHeight="1">
      <c r="A14" s="43" t="s">
        <v>93</v>
      </c>
      <c r="B14" s="43" t="s">
        <v>103</v>
      </c>
      <c r="C14" s="61" t="s">
        <v>116</v>
      </c>
      <c r="D14" s="61"/>
      <c r="E14" s="61"/>
      <c r="F14" s="54">
        <f t="shared" si="0"/>
        <v>0</v>
      </c>
      <c r="G14" s="54">
        <f t="shared" si="1"/>
        <v>0</v>
      </c>
      <c r="H14" s="65">
        <f t="shared" si="2"/>
        <v>0</v>
      </c>
      <c r="I14" s="66">
        <v>56397</v>
      </c>
      <c r="J14" s="66">
        <v>188136</v>
      </c>
      <c r="K14" s="72">
        <v>3271</v>
      </c>
    </row>
    <row r="15" spans="1:11" ht="18" customHeight="1">
      <c r="A15" s="43" t="s">
        <v>94</v>
      </c>
      <c r="B15" s="43" t="s">
        <v>82</v>
      </c>
      <c r="C15" s="61" t="s">
        <v>117</v>
      </c>
      <c r="D15" s="61"/>
      <c r="E15" s="61"/>
      <c r="F15" s="54">
        <f t="shared" si="0"/>
        <v>0</v>
      </c>
      <c r="G15" s="54">
        <f t="shared" si="1"/>
        <v>0</v>
      </c>
      <c r="H15" s="65">
        <f t="shared" si="2"/>
        <v>0</v>
      </c>
      <c r="I15" s="66">
        <v>56397</v>
      </c>
      <c r="J15" s="66">
        <v>188136</v>
      </c>
      <c r="K15" s="72">
        <v>3271</v>
      </c>
    </row>
    <row r="16" spans="1:11" ht="18" customHeight="1">
      <c r="A16" s="43" t="s">
        <v>95</v>
      </c>
      <c r="B16" s="43" t="s">
        <v>104</v>
      </c>
      <c r="C16" s="61" t="s">
        <v>118</v>
      </c>
      <c r="D16" s="61"/>
      <c r="E16" s="61">
        <v>1</v>
      </c>
      <c r="F16" s="54">
        <f t="shared" si="0"/>
        <v>0</v>
      </c>
      <c r="G16" s="54">
        <f t="shared" si="1"/>
        <v>0.531530382276651</v>
      </c>
      <c r="H16" s="65">
        <f t="shared" si="2"/>
        <v>0</v>
      </c>
      <c r="I16" s="66">
        <v>56397</v>
      </c>
      <c r="J16" s="66">
        <v>188136</v>
      </c>
      <c r="K16" s="72">
        <v>3271</v>
      </c>
    </row>
    <row r="17" spans="1:11" ht="18" customHeight="1">
      <c r="A17" s="43" t="s">
        <v>96</v>
      </c>
      <c r="B17" s="43" t="s">
        <v>83</v>
      </c>
      <c r="C17" s="61" t="s">
        <v>119</v>
      </c>
      <c r="D17" s="61"/>
      <c r="E17" s="61"/>
      <c r="F17" s="54">
        <f t="shared" si="0"/>
        <v>0</v>
      </c>
      <c r="G17" s="54">
        <f t="shared" si="1"/>
        <v>0</v>
      </c>
      <c r="H17" s="65">
        <f t="shared" si="2"/>
        <v>0</v>
      </c>
      <c r="I17" s="66">
        <v>56397</v>
      </c>
      <c r="J17" s="66">
        <v>188136</v>
      </c>
      <c r="K17" s="72">
        <v>3271</v>
      </c>
    </row>
    <row r="18" spans="1:11" ht="18" customHeight="1">
      <c r="A18" s="43" t="s">
        <v>97</v>
      </c>
      <c r="B18" s="43" t="s">
        <v>84</v>
      </c>
      <c r="C18" s="61" t="s">
        <v>120</v>
      </c>
      <c r="D18" s="61"/>
      <c r="E18" s="61"/>
      <c r="F18" s="54">
        <f t="shared" si="0"/>
        <v>0</v>
      </c>
      <c r="G18" s="54">
        <f t="shared" si="1"/>
        <v>0</v>
      </c>
      <c r="H18" s="65">
        <f t="shared" si="2"/>
        <v>0</v>
      </c>
      <c r="I18" s="66">
        <v>56397</v>
      </c>
      <c r="J18" s="66">
        <v>188136</v>
      </c>
      <c r="K18" s="72">
        <v>3271</v>
      </c>
    </row>
    <row r="19" spans="1:11" ht="18" customHeight="1">
      <c r="A19" s="43" t="s">
        <v>98</v>
      </c>
      <c r="B19" s="43" t="s">
        <v>85</v>
      </c>
      <c r="C19" s="61" t="s">
        <v>121</v>
      </c>
      <c r="D19" s="61"/>
      <c r="E19" s="61"/>
      <c r="F19" s="54">
        <f t="shared" si="0"/>
        <v>0</v>
      </c>
      <c r="G19" s="54">
        <f t="shared" si="1"/>
        <v>0</v>
      </c>
      <c r="H19" s="65">
        <f t="shared" si="2"/>
        <v>0</v>
      </c>
      <c r="I19" s="66">
        <v>56397</v>
      </c>
      <c r="J19" s="66">
        <v>188136</v>
      </c>
      <c r="K19" s="72">
        <v>3271</v>
      </c>
    </row>
    <row r="20" spans="1:11" ht="18" customHeight="1">
      <c r="A20" s="43" t="s">
        <v>99</v>
      </c>
      <c r="B20" s="43" t="s">
        <v>86</v>
      </c>
      <c r="C20" s="61" t="s">
        <v>122</v>
      </c>
      <c r="D20" s="61"/>
      <c r="E20" s="61"/>
      <c r="F20" s="54">
        <f t="shared" si="0"/>
        <v>0</v>
      </c>
      <c r="G20" s="54">
        <f t="shared" si="1"/>
        <v>0</v>
      </c>
      <c r="H20" s="65">
        <f t="shared" si="2"/>
        <v>0</v>
      </c>
      <c r="I20" s="66">
        <v>56397</v>
      </c>
      <c r="J20" s="66">
        <v>188136</v>
      </c>
      <c r="K20" s="72">
        <v>3271</v>
      </c>
    </row>
    <row r="21" spans="1:11" ht="18" customHeight="1">
      <c r="A21" s="43" t="s">
        <v>100</v>
      </c>
      <c r="B21" s="43" t="s">
        <v>105</v>
      </c>
      <c r="C21" s="61" t="s">
        <v>123</v>
      </c>
      <c r="D21" s="61"/>
      <c r="E21" s="61"/>
      <c r="F21" s="54">
        <f t="shared" si="0"/>
        <v>0</v>
      </c>
      <c r="G21" s="54">
        <f t="shared" si="1"/>
        <v>0</v>
      </c>
      <c r="H21" s="65">
        <f t="shared" si="2"/>
        <v>0</v>
      </c>
      <c r="I21" s="66">
        <v>56397</v>
      </c>
      <c r="J21" s="66">
        <v>188136</v>
      </c>
      <c r="K21" s="72">
        <v>3271</v>
      </c>
    </row>
    <row r="22" spans="1:11" ht="18" customHeight="1">
      <c r="A22" s="43" t="s">
        <v>101</v>
      </c>
      <c r="B22" s="43" t="s">
        <v>88</v>
      </c>
      <c r="C22" s="61" t="s">
        <v>124</v>
      </c>
      <c r="D22" s="61">
        <v>4</v>
      </c>
      <c r="E22" s="61">
        <v>4</v>
      </c>
      <c r="F22" s="54">
        <f t="shared" si="0"/>
        <v>7.092575846232956</v>
      </c>
      <c r="G22" s="54">
        <f t="shared" si="1"/>
        <v>2.126121529106604</v>
      </c>
      <c r="H22" s="65">
        <f t="shared" si="2"/>
        <v>1.2228676245796393</v>
      </c>
      <c r="I22" s="66">
        <v>56397</v>
      </c>
      <c r="J22" s="66">
        <v>188136</v>
      </c>
      <c r="K22" s="72">
        <v>3271</v>
      </c>
    </row>
    <row r="23" spans="1:11" ht="18" customHeight="1">
      <c r="A23" s="43" t="s">
        <v>106</v>
      </c>
      <c r="B23" s="43" t="s">
        <v>71</v>
      </c>
      <c r="C23" s="61" t="s">
        <v>125</v>
      </c>
      <c r="D23" s="61">
        <v>3</v>
      </c>
      <c r="E23" s="61">
        <v>3</v>
      </c>
      <c r="F23" s="54">
        <f t="shared" si="0"/>
        <v>5.319431884674716</v>
      </c>
      <c r="G23" s="54">
        <f t="shared" si="1"/>
        <v>1.5945911468299527</v>
      </c>
      <c r="H23" s="65">
        <f t="shared" si="2"/>
        <v>0.9171507184347294</v>
      </c>
      <c r="I23" s="66">
        <v>56397</v>
      </c>
      <c r="J23" s="66">
        <v>188136</v>
      </c>
      <c r="K23" s="72">
        <v>3271</v>
      </c>
    </row>
    <row r="24" spans="1:11" ht="18" customHeight="1">
      <c r="A24" s="43" t="s">
        <v>107</v>
      </c>
      <c r="B24" s="43" t="s">
        <v>87</v>
      </c>
      <c r="C24" s="61" t="s">
        <v>126</v>
      </c>
      <c r="D24" s="61"/>
      <c r="E24" s="61"/>
      <c r="F24" s="54">
        <f t="shared" si="0"/>
        <v>0</v>
      </c>
      <c r="G24" s="54">
        <f t="shared" si="1"/>
        <v>0</v>
      </c>
      <c r="H24" s="65">
        <f t="shared" si="2"/>
        <v>0</v>
      </c>
      <c r="I24" s="66">
        <v>56397</v>
      </c>
      <c r="J24" s="66">
        <v>188136</v>
      </c>
      <c r="K24" s="72">
        <v>3271</v>
      </c>
    </row>
    <row r="25" spans="1:11" ht="18" customHeight="1">
      <c r="A25" s="43" t="s">
        <v>108</v>
      </c>
      <c r="B25" s="43" t="s">
        <v>72</v>
      </c>
      <c r="C25" s="61" t="s">
        <v>127</v>
      </c>
      <c r="D25" s="61">
        <v>1</v>
      </c>
      <c r="E25" s="61">
        <v>4</v>
      </c>
      <c r="F25" s="54">
        <f t="shared" si="0"/>
        <v>1.773143961558239</v>
      </c>
      <c r="G25" s="54">
        <f t="shared" si="1"/>
        <v>2.126121529106604</v>
      </c>
      <c r="H25" s="65">
        <f t="shared" si="2"/>
        <v>0.3057169061449098</v>
      </c>
      <c r="I25" s="66">
        <v>56397</v>
      </c>
      <c r="J25" s="66">
        <v>188136</v>
      </c>
      <c r="K25" s="72">
        <v>3271</v>
      </c>
    </row>
    <row r="26" spans="1:8" ht="28.5" customHeight="1">
      <c r="A26" s="109" t="s">
        <v>145</v>
      </c>
      <c r="B26" s="109"/>
      <c r="C26" s="109"/>
      <c r="D26" s="109"/>
      <c r="E26" s="109"/>
      <c r="F26" s="109"/>
      <c r="G26" s="109"/>
      <c r="H26" s="109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2019-07-17T11:50:24Z</cp:lastPrinted>
  <dcterms:created xsi:type="dcterms:W3CDTF">2010-08-26T07:05:00Z</dcterms:created>
  <dcterms:modified xsi:type="dcterms:W3CDTF">2019-07-17T12:24:50Z</dcterms:modified>
  <cp:category/>
  <cp:version/>
  <cp:contentType/>
  <cp:contentStatus/>
</cp:coreProperties>
</file>