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5456" windowHeight="12396" tabRatio="783" firstSheet="1" activeTab="3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<sst xmlns="http://schemas.openxmlformats.org/spreadsheetml/2006/main" count="218" uniqueCount="150">
  <si>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</si>
  <si>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</si>
  <si>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</si>
  <si>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</si>
  <si>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</si>
  <si>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</si>
  <si>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</si>
  <si>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</si>
  <si>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</si>
  <si>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</si>
  <si>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</si>
  <si>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</si>
  <si>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</si>
  <si>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</si>
  <si>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</si>
  <si>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</si>
  <si>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</si>
  <si>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</si>
  <si>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</si>
  <si>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</si>
  <si>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</si>
  <si>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</si>
  <si>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</si>
  <si>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</si>
  <si>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</si>
  <si>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</si>
  <si>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</si>
  <si>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</si>
  <si>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</si>
  <si>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</si>
  <si>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</si>
  <si>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</si>
  <si>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</si>
  <si>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</si>
  <si>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</si>
  <si>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</si>
  <si>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</si>
  <si>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</si>
  <si>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</si>
  <si>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</si>
  <si>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</si>
  <si>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</si>
  <si>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</si>
  <si>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</si>
  <si>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</si>
  <si>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</si>
  <si>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</si>
  <si>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</si>
  <si>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</si>
  <si>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</si>
  <si>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</si>
  <si>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</si>
  <si>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</si>
  <si>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</si>
  <si>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</si>
  <si>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</si>
  <si>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</si>
  <si>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</si>
  <si>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</si>
  <si>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</si>
  <si>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</si>
  <si>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</si>
  <si>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</si>
  <si>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</si>
  <si>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</si>
  <si>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</si>
  <si>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</si>
  <si>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</si>
  <si>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</si>
  <si>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</si>
  <si>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</si>
  <si>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</si>
  <si>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</si>
  <si>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</si>
  <si>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</si>
  <si>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</si>
  <si>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</si>
  <si>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</si>
  <si>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</si>
  <si>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</si>
  <si>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</si>
  <si>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</si>
  <si>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</si>
  <si>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</si>
  <si>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</si>
  <si>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</si>
  <si>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</si>
  <si>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</si>
  <si>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</si>
  <si>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</si>
  <si>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</si>
  <si>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</si>
  <si>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</si>
  <si>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</si>
  <si>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</si>
  <si>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</si>
  <si>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</si>
  <si>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</si>
  <si>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</si>
  <si>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</si>
  <si>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</si>
  <si>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</si>
  <si>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</si>
  <si>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</si>
  <si>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</si>
  <si>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</si>
  <si>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</si>
  <si>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</si>
  <si>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</si>
  <si>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</si>
  <si>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</si>
  <si>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</si>
  <si>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</si>
  <si>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</si>
  <si>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</si>
  <si>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</si>
  <si>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</si>
  <si>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</si>
  <si>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</si>
  <si>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</si>
  <si>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</si>
  <si>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</si>
  <si>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</si>
  <si>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</si>
  <si>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</si>
  <si>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</si>
  <si>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</si>
  <si>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</si>
  <si>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</si>
  <si>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Приложение</t>
  </si>
  <si>
    <t>2019г</t>
  </si>
  <si>
    <t>на 1000 родившихся живыми (по Комистату)</t>
  </si>
  <si>
    <t>прирост/убыль</t>
  </si>
  <si>
    <t>Общее количество умерших детей  свериться с Комистатом!!!</t>
  </si>
  <si>
    <t>Абсолютное число умерших *</t>
  </si>
  <si>
    <t xml:space="preserve">Население на 01.01.2019 года 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</si>
  <si>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01.01.2019 года </t>
  </si>
  <si>
    <t>(абсолютные цифры) за  январь- декабрь  2018-2019 г.г.*</t>
  </si>
  <si>
    <t>*по данным Комистат, 2018 г-окончательные, 2019- предварительные</t>
  </si>
  <si>
    <t>2019г предварит</t>
  </si>
  <si>
    <t>2018г окончат</t>
  </si>
  <si>
    <t xml:space="preserve"> среднегод 2018</t>
  </si>
  <si>
    <t>за  январь-декабрь  2018-2019 г.г. *</t>
  </si>
  <si>
    <t>* информация рассчитана РМИАЦ по абсолютным данным Комистат 2018 год- окончат, 2019- преварит.</t>
  </si>
  <si>
    <t>Родилось живыми за 12 мес.2019г</t>
  </si>
  <si>
    <t>ПО ПРИЧИНАМ (абсолютные цифры)</t>
  </si>
  <si>
    <t>ПО РЕСПУБЛИКЕ КОМИ  за январь-декабрь 2018-2019 г.г.*</t>
  </si>
  <si>
    <t>ПО РЕСПУБЛИКЕ КОМИ за  январь-декабрь  2018-2019 г.г.</t>
  </si>
  <si>
    <t>за январь-декабрь  2019 года.* предварительные</t>
  </si>
  <si>
    <t>к Письму ГБУЗ РК"РМИАЦ" от 03.02.2020г № 06-19/61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</si>
</sst>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5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0" fillId="0" borderId="13" xfId="54" applyNumberFormat="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50390625" style="2" customWidth="1"/>
    <col min="15" max="16384" width="9.125" style="2" customWidth="1"/>
  </cols>
  <sheetData>
    <row r="1" spans="5:10" ht="17.25">
      <c r="E1" s="65" t="s">
        <v>129</v>
      </c>
      <c r="F1" s="65"/>
      <c r="G1" s="65"/>
      <c r="H1" s="65"/>
      <c r="I1" s="65"/>
      <c r="J1" s="65"/>
    </row>
    <row r="2" spans="5:10" ht="17.25">
      <c r="E2" s="65" t="s">
        <v>149</v>
      </c>
      <c r="F2" s="65"/>
      <c r="G2" s="65"/>
      <c r="H2" s="65"/>
      <c r="I2" s="65"/>
      <c r="J2" s="65"/>
    </row>
    <row r="3" spans="1:8" ht="17.25">
      <c r="A3" s="94" t="s">
        <v>0</v>
      </c>
      <c r="B3" s="94"/>
      <c r="C3" s="94"/>
      <c r="D3" s="94"/>
      <c r="E3" s="94"/>
      <c r="F3" s="94"/>
      <c r="G3" s="94"/>
      <c r="H3" s="1"/>
    </row>
    <row r="4" spans="1:17" ht="17.25">
      <c r="A4" s="95" t="s">
        <v>137</v>
      </c>
      <c r="B4" s="95"/>
      <c r="C4" s="95"/>
      <c r="D4" s="95"/>
      <c r="E4" s="95"/>
      <c r="F4" s="95"/>
      <c r="G4" s="95"/>
      <c r="H4" s="1"/>
      <c r="M4" s="74"/>
      <c r="N4" s="74"/>
      <c r="O4" s="74"/>
      <c r="P4" s="74"/>
      <c r="Q4" s="75"/>
    </row>
    <row r="5" spans="1:17" ht="18" customHeight="1">
      <c r="A5" s="96" t="s">
        <v>1</v>
      </c>
      <c r="B5" s="97" t="s">
        <v>13</v>
      </c>
      <c r="C5" s="97"/>
      <c r="D5" s="98" t="s">
        <v>61</v>
      </c>
      <c r="E5" s="98"/>
      <c r="F5" s="98" t="s">
        <v>14</v>
      </c>
      <c r="G5" s="98"/>
      <c r="H5" s="93" t="s">
        <v>48</v>
      </c>
      <c r="I5" s="93"/>
      <c r="J5" s="3"/>
      <c r="K5" s="4"/>
      <c r="M5" s="74"/>
      <c r="N5" s="74"/>
      <c r="O5" s="74"/>
      <c r="P5" s="74"/>
      <c r="Q5" s="75"/>
    </row>
    <row r="6" spans="1:17" ht="18" customHeight="1">
      <c r="A6" s="96"/>
      <c r="B6" s="97"/>
      <c r="C6" s="97"/>
      <c r="D6" s="98"/>
      <c r="E6" s="98"/>
      <c r="F6" s="98"/>
      <c r="G6" s="98"/>
      <c r="H6" s="93"/>
      <c r="I6" s="93"/>
      <c r="J6" s="92" t="s">
        <v>36</v>
      </c>
      <c r="K6" s="92"/>
      <c r="L6" s="53"/>
      <c r="M6" s="74"/>
      <c r="N6" s="74"/>
      <c r="O6" s="74"/>
      <c r="P6" s="74"/>
      <c r="Q6" s="75"/>
    </row>
    <row r="7" spans="1:17" ht="36.75" customHeight="1">
      <c r="A7" s="96"/>
      <c r="B7" s="80" t="s">
        <v>140</v>
      </c>
      <c r="C7" s="80" t="s">
        <v>139</v>
      </c>
      <c r="D7" s="80" t="s">
        <v>140</v>
      </c>
      <c r="E7" s="80" t="s">
        <v>139</v>
      </c>
      <c r="F7" s="80" t="s">
        <v>140</v>
      </c>
      <c r="G7" s="80" t="s">
        <v>139</v>
      </c>
      <c r="H7" s="80" t="s">
        <v>140</v>
      </c>
      <c r="I7" s="80" t="s">
        <v>139</v>
      </c>
      <c r="J7" s="50" t="s">
        <v>141</v>
      </c>
      <c r="K7" s="50">
        <v>43466</v>
      </c>
      <c r="L7" s="49"/>
      <c r="M7" s="74"/>
      <c r="N7" s="74"/>
      <c r="O7" s="74"/>
      <c r="P7" s="75"/>
      <c r="Q7" s="75"/>
    </row>
    <row r="8" spans="1:17" ht="18" customHeight="1">
      <c r="A8" s="48" t="s">
        <v>15</v>
      </c>
      <c r="B8" s="87">
        <v>8561</v>
      </c>
      <c r="C8" s="83">
        <v>7945</v>
      </c>
      <c r="D8" s="87">
        <v>9923</v>
      </c>
      <c r="E8" s="83">
        <v>9904</v>
      </c>
      <c r="F8" s="87">
        <v>39</v>
      </c>
      <c r="G8" s="83">
        <v>40</v>
      </c>
      <c r="H8" s="84">
        <f>B8-D8</f>
        <v>-1362</v>
      </c>
      <c r="I8" s="84">
        <f>C8-E8</f>
        <v>-1959</v>
      </c>
      <c r="J8" s="85">
        <v>835554</v>
      </c>
      <c r="K8" s="68">
        <v>830235</v>
      </c>
      <c r="L8" s="8"/>
      <c r="M8" s="76"/>
      <c r="N8" s="76"/>
      <c r="O8" s="76"/>
      <c r="P8" s="76"/>
      <c r="Q8" s="76"/>
    </row>
    <row r="9" spans="1:17" ht="18" customHeight="1">
      <c r="A9" s="42" t="s">
        <v>51</v>
      </c>
      <c r="B9" s="87">
        <v>6455</v>
      </c>
      <c r="C9" s="83">
        <v>5949</v>
      </c>
      <c r="D9" s="87">
        <v>6978</v>
      </c>
      <c r="E9" s="83">
        <v>7030</v>
      </c>
      <c r="F9" s="87">
        <v>30</v>
      </c>
      <c r="G9" s="83">
        <v>31</v>
      </c>
      <c r="H9" s="84">
        <f aca="true" t="shared" si="0" ref="H9:H30">B9-D9</f>
        <v>-523</v>
      </c>
      <c r="I9" s="84">
        <f aca="true" t="shared" si="1" ref="I9:I30">C9-E9</f>
        <v>-1081</v>
      </c>
      <c r="J9" s="86">
        <v>653136</v>
      </c>
      <c r="K9" s="69">
        <v>649451</v>
      </c>
      <c r="L9" s="8"/>
      <c r="M9" s="77"/>
      <c r="N9" s="78"/>
      <c r="O9" s="78"/>
      <c r="P9" s="78"/>
      <c r="Q9" s="78"/>
    </row>
    <row r="10" spans="1:17" ht="18" customHeight="1">
      <c r="A10" s="42" t="s">
        <v>50</v>
      </c>
      <c r="B10" s="87">
        <v>2106</v>
      </c>
      <c r="C10" s="83">
        <v>1996</v>
      </c>
      <c r="D10" s="87">
        <v>2945</v>
      </c>
      <c r="E10" s="83">
        <v>2874</v>
      </c>
      <c r="F10" s="87">
        <v>9</v>
      </c>
      <c r="G10" s="83">
        <v>9</v>
      </c>
      <c r="H10" s="84">
        <f t="shared" si="0"/>
        <v>-839</v>
      </c>
      <c r="I10" s="84">
        <f t="shared" si="1"/>
        <v>-878</v>
      </c>
      <c r="J10" s="86">
        <v>182418</v>
      </c>
      <c r="K10" s="68">
        <v>180784</v>
      </c>
      <c r="L10" s="8"/>
      <c r="M10" s="77"/>
      <c r="N10" s="78"/>
      <c r="O10" s="78"/>
      <c r="P10" s="78"/>
      <c r="Q10" s="78"/>
    </row>
    <row r="11" spans="1:17" ht="18" customHeight="1">
      <c r="A11" s="42" t="s">
        <v>58</v>
      </c>
      <c r="B11" s="87">
        <v>108</v>
      </c>
      <c r="C11" s="83">
        <v>87</v>
      </c>
      <c r="D11" s="87">
        <v>171</v>
      </c>
      <c r="E11" s="83">
        <v>165</v>
      </c>
      <c r="F11" s="87">
        <v>1</v>
      </c>
      <c r="G11" s="83"/>
      <c r="H11" s="84">
        <f t="shared" si="0"/>
        <v>-63</v>
      </c>
      <c r="I11" s="84">
        <f t="shared" si="1"/>
        <v>-78</v>
      </c>
      <c r="J11" s="85">
        <v>11646</v>
      </c>
      <c r="K11" s="68">
        <v>11494</v>
      </c>
      <c r="L11" s="8"/>
      <c r="M11" s="79"/>
      <c r="N11" s="76"/>
      <c r="O11" s="76"/>
      <c r="P11" s="76"/>
      <c r="Q11" s="76"/>
    </row>
    <row r="12" spans="1:17" ht="18" customHeight="1">
      <c r="A12" s="42" t="s">
        <v>16</v>
      </c>
      <c r="B12" s="87">
        <v>269</v>
      </c>
      <c r="C12" s="83">
        <v>262</v>
      </c>
      <c r="D12" s="87">
        <v>268</v>
      </c>
      <c r="E12" s="83">
        <v>273</v>
      </c>
      <c r="F12" s="87">
        <v>1</v>
      </c>
      <c r="G12" s="83">
        <v>2</v>
      </c>
      <c r="H12" s="84">
        <f t="shared" si="0"/>
        <v>1</v>
      </c>
      <c r="I12" s="84">
        <f t="shared" si="1"/>
        <v>-11</v>
      </c>
      <c r="J12" s="85">
        <v>17213</v>
      </c>
      <c r="K12" s="68">
        <v>17129</v>
      </c>
      <c r="L12" s="8"/>
      <c r="M12" s="79"/>
      <c r="N12" s="76"/>
      <c r="O12" s="76"/>
      <c r="P12" s="76"/>
      <c r="Q12" s="76"/>
    </row>
    <row r="13" spans="1:17" ht="18" customHeight="1">
      <c r="A13" s="42" t="s">
        <v>17</v>
      </c>
      <c r="B13" s="87">
        <v>150</v>
      </c>
      <c r="C13" s="83">
        <v>191</v>
      </c>
      <c r="D13" s="87">
        <v>257</v>
      </c>
      <c r="E13" s="83">
        <v>282</v>
      </c>
      <c r="F13" s="87">
        <v>1</v>
      </c>
      <c r="G13" s="83"/>
      <c r="H13" s="84">
        <f t="shared" si="0"/>
        <v>-107</v>
      </c>
      <c r="I13" s="84">
        <f t="shared" si="1"/>
        <v>-91</v>
      </c>
      <c r="J13" s="85">
        <v>18864</v>
      </c>
      <c r="K13" s="68">
        <v>18716</v>
      </c>
      <c r="L13" s="8"/>
      <c r="M13" s="79"/>
      <c r="N13" s="76"/>
      <c r="O13" s="76"/>
      <c r="P13" s="76"/>
      <c r="Q13" s="76"/>
    </row>
    <row r="14" spans="1:17" ht="18" customHeight="1">
      <c r="A14" s="42" t="s">
        <v>18</v>
      </c>
      <c r="B14" s="87">
        <v>79</v>
      </c>
      <c r="C14" s="83">
        <v>74</v>
      </c>
      <c r="D14" s="87">
        <v>118</v>
      </c>
      <c r="E14" s="83">
        <v>116</v>
      </c>
      <c r="F14" s="87"/>
      <c r="G14" s="83"/>
      <c r="H14" s="84">
        <f t="shared" si="0"/>
        <v>-39</v>
      </c>
      <c r="I14" s="84">
        <f t="shared" si="1"/>
        <v>-42</v>
      </c>
      <c r="J14" s="85">
        <v>7384</v>
      </c>
      <c r="K14" s="68">
        <v>7332</v>
      </c>
      <c r="L14" s="8"/>
      <c r="M14" s="79"/>
      <c r="N14" s="76"/>
      <c r="O14" s="76"/>
      <c r="P14" s="76"/>
      <c r="Q14" s="76"/>
    </row>
    <row r="15" spans="1:17" ht="18" customHeight="1">
      <c r="A15" s="42" t="s">
        <v>19</v>
      </c>
      <c r="B15" s="87">
        <v>215</v>
      </c>
      <c r="C15" s="83">
        <v>223</v>
      </c>
      <c r="D15" s="87">
        <v>293</v>
      </c>
      <c r="E15" s="83">
        <v>275</v>
      </c>
      <c r="F15" s="87">
        <v>5</v>
      </c>
      <c r="G15" s="83">
        <v>1</v>
      </c>
      <c r="H15" s="84">
        <f t="shared" si="0"/>
        <v>-78</v>
      </c>
      <c r="I15" s="84">
        <f t="shared" si="1"/>
        <v>-52</v>
      </c>
      <c r="J15" s="85">
        <v>18225</v>
      </c>
      <c r="K15" s="68">
        <v>18071</v>
      </c>
      <c r="L15" s="8"/>
      <c r="M15" s="79"/>
      <c r="N15" s="76"/>
      <c r="O15" s="76"/>
      <c r="P15" s="76"/>
      <c r="Q15" s="76"/>
    </row>
    <row r="16" spans="1:17" ht="18" customHeight="1">
      <c r="A16" s="42" t="s">
        <v>20</v>
      </c>
      <c r="B16" s="87">
        <v>457</v>
      </c>
      <c r="C16" s="83">
        <v>415</v>
      </c>
      <c r="D16" s="87">
        <v>715</v>
      </c>
      <c r="E16" s="83">
        <v>752</v>
      </c>
      <c r="F16" s="87">
        <v>3</v>
      </c>
      <c r="G16" s="83">
        <v>4</v>
      </c>
      <c r="H16" s="84">
        <f t="shared" si="0"/>
        <v>-258</v>
      </c>
      <c r="I16" s="84">
        <f t="shared" si="1"/>
        <v>-337</v>
      </c>
      <c r="J16" s="85">
        <v>50293</v>
      </c>
      <c r="K16" s="68">
        <v>49744</v>
      </c>
      <c r="L16" s="8"/>
      <c r="M16" s="79"/>
      <c r="N16" s="76"/>
      <c r="O16" s="76"/>
      <c r="P16" s="76"/>
      <c r="Q16" s="76"/>
    </row>
    <row r="17" spans="1:17" ht="18" customHeight="1">
      <c r="A17" s="42" t="s">
        <v>21</v>
      </c>
      <c r="B17" s="87">
        <v>215</v>
      </c>
      <c r="C17" s="83">
        <v>188</v>
      </c>
      <c r="D17" s="87">
        <v>292</v>
      </c>
      <c r="E17" s="83">
        <v>275</v>
      </c>
      <c r="F17" s="87">
        <v>1</v>
      </c>
      <c r="G17" s="83">
        <v>1</v>
      </c>
      <c r="H17" s="84">
        <f t="shared" si="0"/>
        <v>-77</v>
      </c>
      <c r="I17" s="84">
        <f t="shared" si="1"/>
        <v>-87</v>
      </c>
      <c r="J17" s="85">
        <v>17096</v>
      </c>
      <c r="K17" s="68">
        <v>16916</v>
      </c>
      <c r="L17" s="8"/>
      <c r="M17" s="77"/>
      <c r="N17" s="78"/>
      <c r="O17" s="78"/>
      <c r="P17" s="78"/>
      <c r="Q17" s="78"/>
    </row>
    <row r="18" spans="1:17" ht="18" customHeight="1">
      <c r="A18" s="42" t="s">
        <v>22</v>
      </c>
      <c r="B18" s="87">
        <v>399</v>
      </c>
      <c r="C18" s="83">
        <v>353</v>
      </c>
      <c r="D18" s="87">
        <v>533</v>
      </c>
      <c r="E18" s="83">
        <v>567</v>
      </c>
      <c r="F18" s="87"/>
      <c r="G18" s="83"/>
      <c r="H18" s="84">
        <f t="shared" si="0"/>
        <v>-134</v>
      </c>
      <c r="I18" s="84">
        <f t="shared" si="1"/>
        <v>-214</v>
      </c>
      <c r="J18" s="85">
        <v>43223</v>
      </c>
      <c r="K18" s="68">
        <v>42939</v>
      </c>
      <c r="L18" s="8"/>
      <c r="M18" s="79"/>
      <c r="N18" s="76"/>
      <c r="O18" s="76"/>
      <c r="P18" s="76"/>
      <c r="Q18" s="76"/>
    </row>
    <row r="19" spans="1:17" ht="18" customHeight="1">
      <c r="A19" s="42" t="s">
        <v>23</v>
      </c>
      <c r="B19" s="87">
        <v>321</v>
      </c>
      <c r="C19" s="83">
        <v>285</v>
      </c>
      <c r="D19" s="87">
        <v>287</v>
      </c>
      <c r="E19" s="83">
        <v>283</v>
      </c>
      <c r="F19" s="87"/>
      <c r="G19" s="83">
        <v>1</v>
      </c>
      <c r="H19" s="84">
        <f t="shared" si="0"/>
        <v>34</v>
      </c>
      <c r="I19" s="84">
        <f t="shared" si="1"/>
        <v>2</v>
      </c>
      <c r="J19" s="85">
        <v>24327</v>
      </c>
      <c r="K19" s="68">
        <v>24392</v>
      </c>
      <c r="L19" s="8"/>
      <c r="M19" s="77"/>
      <c r="N19" s="78"/>
      <c r="O19" s="78"/>
      <c r="P19" s="78"/>
      <c r="Q19" s="78"/>
    </row>
    <row r="20" spans="1:17" ht="18" customHeight="1">
      <c r="A20" s="42" t="s">
        <v>24</v>
      </c>
      <c r="B20" s="87">
        <v>143</v>
      </c>
      <c r="C20" s="83">
        <v>143</v>
      </c>
      <c r="D20" s="87">
        <v>205</v>
      </c>
      <c r="E20" s="83">
        <v>209</v>
      </c>
      <c r="F20" s="87"/>
      <c r="G20" s="83"/>
      <c r="H20" s="84">
        <f t="shared" si="0"/>
        <v>-62</v>
      </c>
      <c r="I20" s="84">
        <f t="shared" si="1"/>
        <v>-66</v>
      </c>
      <c r="J20" s="85">
        <v>12680</v>
      </c>
      <c r="K20" s="68">
        <v>12541</v>
      </c>
      <c r="L20" s="8"/>
      <c r="M20" s="77"/>
      <c r="N20" s="78"/>
      <c r="O20" s="78"/>
      <c r="P20" s="78"/>
      <c r="Q20" s="78"/>
    </row>
    <row r="21" spans="1:17" ht="18" customHeight="1">
      <c r="A21" s="42" t="s">
        <v>25</v>
      </c>
      <c r="B21" s="87">
        <v>110</v>
      </c>
      <c r="C21" s="83">
        <v>82</v>
      </c>
      <c r="D21" s="87">
        <v>193</v>
      </c>
      <c r="E21" s="83">
        <v>218</v>
      </c>
      <c r="F21" s="87"/>
      <c r="G21" s="83">
        <v>1</v>
      </c>
      <c r="H21" s="84">
        <f t="shared" si="0"/>
        <v>-83</v>
      </c>
      <c r="I21" s="84">
        <f t="shared" si="1"/>
        <v>-136</v>
      </c>
      <c r="J21" s="85">
        <v>11046</v>
      </c>
      <c r="K21" s="68">
        <v>10886</v>
      </c>
      <c r="L21" s="8"/>
      <c r="M21" s="79"/>
      <c r="N21" s="76"/>
      <c r="O21" s="76"/>
      <c r="P21" s="76"/>
      <c r="Q21" s="76"/>
    </row>
    <row r="22" spans="1:17" ht="18" customHeight="1">
      <c r="A22" s="42" t="s">
        <v>26</v>
      </c>
      <c r="B22" s="87">
        <v>158</v>
      </c>
      <c r="C22" s="83">
        <v>127</v>
      </c>
      <c r="D22" s="87">
        <v>264</v>
      </c>
      <c r="E22" s="83">
        <v>208</v>
      </c>
      <c r="F22" s="87">
        <v>1</v>
      </c>
      <c r="G22" s="83"/>
      <c r="H22" s="84">
        <f t="shared" si="0"/>
        <v>-106</v>
      </c>
      <c r="I22" s="84">
        <f t="shared" si="1"/>
        <v>-81</v>
      </c>
      <c r="J22" s="85">
        <v>17368</v>
      </c>
      <c r="K22" s="68">
        <v>17153</v>
      </c>
      <c r="L22" s="8"/>
      <c r="M22" s="79"/>
      <c r="N22" s="76"/>
      <c r="O22" s="76"/>
      <c r="P22" s="76"/>
      <c r="Q22" s="76"/>
    </row>
    <row r="23" spans="1:17" ht="18" customHeight="1">
      <c r="A23" s="42" t="s">
        <v>27</v>
      </c>
      <c r="B23" s="87">
        <v>226</v>
      </c>
      <c r="C23" s="83">
        <v>232</v>
      </c>
      <c r="D23" s="87">
        <v>411</v>
      </c>
      <c r="E23" s="83">
        <v>398</v>
      </c>
      <c r="F23" s="87">
        <v>1</v>
      </c>
      <c r="G23" s="83"/>
      <c r="H23" s="84">
        <f t="shared" si="0"/>
        <v>-185</v>
      </c>
      <c r="I23" s="84">
        <f t="shared" si="1"/>
        <v>-166</v>
      </c>
      <c r="J23" s="85">
        <v>25582</v>
      </c>
      <c r="K23" s="68">
        <v>25377</v>
      </c>
      <c r="L23" s="8"/>
      <c r="M23" s="79"/>
      <c r="N23" s="76"/>
      <c r="O23" s="76"/>
      <c r="P23" s="76"/>
      <c r="Q23" s="76"/>
    </row>
    <row r="24" spans="1:17" ht="18" customHeight="1">
      <c r="A24" s="42" t="s">
        <v>28</v>
      </c>
      <c r="B24" s="87">
        <v>327</v>
      </c>
      <c r="C24" s="83">
        <v>328</v>
      </c>
      <c r="D24" s="87">
        <v>381</v>
      </c>
      <c r="E24" s="83">
        <v>390</v>
      </c>
      <c r="F24" s="87"/>
      <c r="G24" s="83">
        <v>2</v>
      </c>
      <c r="H24" s="84">
        <f t="shared" si="0"/>
        <v>-54</v>
      </c>
      <c r="I24" s="84">
        <f t="shared" si="1"/>
        <v>-62</v>
      </c>
      <c r="J24" s="85">
        <v>23982</v>
      </c>
      <c r="K24" s="68">
        <v>23769</v>
      </c>
      <c r="L24" s="8"/>
      <c r="M24" s="77"/>
      <c r="N24" s="78"/>
      <c r="O24" s="78"/>
      <c r="P24" s="78"/>
      <c r="Q24" s="78"/>
    </row>
    <row r="25" spans="1:17" ht="18" customHeight="1">
      <c r="A25" s="42" t="s">
        <v>29</v>
      </c>
      <c r="B25" s="87">
        <v>123</v>
      </c>
      <c r="C25" s="83">
        <v>122</v>
      </c>
      <c r="D25" s="87">
        <v>186</v>
      </c>
      <c r="E25" s="83">
        <v>202</v>
      </c>
      <c r="F25" s="87"/>
      <c r="G25" s="83"/>
      <c r="H25" s="84">
        <f t="shared" si="0"/>
        <v>-63</v>
      </c>
      <c r="I25" s="84">
        <f t="shared" si="1"/>
        <v>-80</v>
      </c>
      <c r="J25" s="85">
        <v>11246</v>
      </c>
      <c r="K25" s="68">
        <v>11166</v>
      </c>
      <c r="L25" s="8"/>
      <c r="M25" s="77"/>
      <c r="N25" s="78"/>
      <c r="O25" s="78"/>
      <c r="P25" s="78"/>
      <c r="Q25" s="78"/>
    </row>
    <row r="26" spans="1:17" ht="18" customHeight="1">
      <c r="A26" s="42" t="s">
        <v>30</v>
      </c>
      <c r="B26" s="87">
        <v>2698</v>
      </c>
      <c r="C26" s="83">
        <v>2493</v>
      </c>
      <c r="D26" s="87">
        <v>2595</v>
      </c>
      <c r="E26" s="83">
        <v>2546</v>
      </c>
      <c r="F26" s="87">
        <v>12</v>
      </c>
      <c r="G26" s="83">
        <v>14</v>
      </c>
      <c r="H26" s="84">
        <f t="shared" si="0"/>
        <v>103</v>
      </c>
      <c r="I26" s="84">
        <f t="shared" si="1"/>
        <v>-53</v>
      </c>
      <c r="J26" s="85">
        <v>260583</v>
      </c>
      <c r="K26" s="68">
        <v>260345</v>
      </c>
      <c r="L26" s="8"/>
      <c r="M26" s="79"/>
      <c r="N26" s="76"/>
      <c r="O26" s="76"/>
      <c r="P26" s="76"/>
      <c r="Q26" s="76"/>
    </row>
    <row r="27" spans="1:17" ht="18" customHeight="1">
      <c r="A27" s="42" t="s">
        <v>31</v>
      </c>
      <c r="B27" s="87">
        <v>801</v>
      </c>
      <c r="C27" s="83">
        <v>642</v>
      </c>
      <c r="D27" s="87">
        <v>749</v>
      </c>
      <c r="E27" s="83">
        <v>720</v>
      </c>
      <c r="F27" s="87">
        <v>6</v>
      </c>
      <c r="G27" s="83">
        <v>4</v>
      </c>
      <c r="H27" s="84">
        <f t="shared" si="0"/>
        <v>52</v>
      </c>
      <c r="I27" s="84">
        <f t="shared" si="1"/>
        <v>-78</v>
      </c>
      <c r="J27" s="85">
        <v>76035</v>
      </c>
      <c r="K27" s="68">
        <v>74756</v>
      </c>
      <c r="L27" s="8"/>
      <c r="M27" s="79"/>
      <c r="N27" s="76"/>
      <c r="O27" s="76"/>
      <c r="P27" s="76"/>
      <c r="Q27" s="76"/>
    </row>
    <row r="28" spans="1:17" ht="18" customHeight="1">
      <c r="A28" s="42" t="s">
        <v>32</v>
      </c>
      <c r="B28" s="87">
        <v>237</v>
      </c>
      <c r="C28" s="83">
        <v>191</v>
      </c>
      <c r="D28" s="87">
        <v>402</v>
      </c>
      <c r="E28" s="83">
        <v>375</v>
      </c>
      <c r="F28" s="87">
        <v>1</v>
      </c>
      <c r="G28" s="83">
        <v>1</v>
      </c>
      <c r="H28" s="84">
        <f t="shared" si="0"/>
        <v>-165</v>
      </c>
      <c r="I28" s="84">
        <f t="shared" si="1"/>
        <v>-184</v>
      </c>
      <c r="J28" s="85">
        <v>27858</v>
      </c>
      <c r="K28" s="68">
        <v>27569</v>
      </c>
      <c r="L28" s="8"/>
      <c r="M28" s="79"/>
      <c r="N28" s="76"/>
      <c r="O28" s="76"/>
      <c r="P28" s="76"/>
      <c r="Q28" s="76"/>
    </row>
    <row r="29" spans="1:17" ht="18" customHeight="1">
      <c r="A29" s="42" t="s">
        <v>33</v>
      </c>
      <c r="B29" s="87">
        <v>500</v>
      </c>
      <c r="C29" s="83">
        <v>452</v>
      </c>
      <c r="D29" s="87">
        <v>383</v>
      </c>
      <c r="E29" s="83">
        <v>347</v>
      </c>
      <c r="F29" s="87">
        <v>3</v>
      </c>
      <c r="G29" s="83">
        <v>1</v>
      </c>
      <c r="H29" s="84">
        <f t="shared" si="0"/>
        <v>117</v>
      </c>
      <c r="I29" s="84">
        <f t="shared" si="1"/>
        <v>105</v>
      </c>
      <c r="J29" s="85">
        <v>43890</v>
      </c>
      <c r="K29" s="68">
        <v>43691</v>
      </c>
      <c r="L29" s="8"/>
      <c r="M29" s="79"/>
      <c r="N29" s="76"/>
      <c r="O29" s="76"/>
      <c r="P29" s="76"/>
      <c r="Q29" s="76"/>
    </row>
    <row r="30" spans="1:17" ht="18" customHeight="1">
      <c r="A30" s="42" t="s">
        <v>34</v>
      </c>
      <c r="B30" s="87">
        <v>1025</v>
      </c>
      <c r="C30" s="83">
        <v>1055</v>
      </c>
      <c r="D30" s="87">
        <v>1220</v>
      </c>
      <c r="E30" s="83">
        <v>1303</v>
      </c>
      <c r="F30" s="87">
        <v>3</v>
      </c>
      <c r="G30" s="83">
        <v>8</v>
      </c>
      <c r="H30" s="84">
        <f t="shared" si="0"/>
        <v>-195</v>
      </c>
      <c r="I30" s="84">
        <f t="shared" si="1"/>
        <v>-248</v>
      </c>
      <c r="J30" s="85">
        <v>117013</v>
      </c>
      <c r="K30" s="68">
        <v>116249</v>
      </c>
      <c r="L30" s="8"/>
      <c r="M30" s="79"/>
      <c r="N30" s="76"/>
      <c r="O30" s="76"/>
      <c r="P30" s="76"/>
      <c r="Q30" s="76"/>
    </row>
    <row r="31" spans="1:10" ht="32.25" customHeight="1">
      <c r="A31" s="39" t="s">
        <v>138</v>
      </c>
      <c r="B31" s="39"/>
      <c r="D31" s="39"/>
      <c r="F31" s="39"/>
      <c r="G31" s="39"/>
      <c r="H31" s="5"/>
      <c r="I31" s="3"/>
      <c r="J31" s="3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6" zoomScaleSheetLayoutView="66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9.875" style="2" customWidth="1" outlineLevel="1"/>
    <col min="6" max="6" width="8.375" style="2" customWidth="1" outlineLevel="1"/>
    <col min="7" max="7" width="9.50390625" style="2" customWidth="1" outlineLevel="1"/>
    <col min="8" max="8" width="12.00390625" style="2" customWidth="1" outlineLevel="1"/>
    <col min="9" max="9" width="8.50390625" style="2" customWidth="1" outlineLevel="1"/>
    <col min="10" max="10" width="7.50390625" style="38" customWidth="1" outlineLevel="1"/>
    <col min="11" max="11" width="9.5039062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7.25">
      <c r="A2" s="95" t="s">
        <v>142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93" t="s">
        <v>1</v>
      </c>
      <c r="B4" s="102" t="s">
        <v>52</v>
      </c>
      <c r="C4" s="102"/>
      <c r="D4" s="102"/>
      <c r="E4" s="102" t="s">
        <v>53</v>
      </c>
      <c r="F4" s="102"/>
      <c r="G4" s="102"/>
      <c r="H4" s="102" t="s">
        <v>11</v>
      </c>
      <c r="I4" s="102"/>
      <c r="J4" s="102" t="s">
        <v>54</v>
      </c>
      <c r="K4" s="102"/>
      <c r="L4" s="102"/>
    </row>
    <row r="5" spans="1:12" ht="32.25" customHeight="1">
      <c r="A5" s="93"/>
      <c r="B5" s="99" t="s">
        <v>62</v>
      </c>
      <c r="C5" s="99"/>
      <c r="D5" s="99"/>
      <c r="E5" s="99" t="s">
        <v>62</v>
      </c>
      <c r="F5" s="99"/>
      <c r="G5" s="99"/>
      <c r="H5" s="99" t="s">
        <v>132</v>
      </c>
      <c r="I5" s="99"/>
      <c r="J5" s="99" t="s">
        <v>131</v>
      </c>
      <c r="K5" s="99"/>
      <c r="L5" s="99"/>
    </row>
    <row r="6" spans="1:12" ht="18.75" customHeight="1">
      <c r="A6" s="101"/>
      <c r="B6" s="40" t="s">
        <v>63</v>
      </c>
      <c r="C6" s="40" t="s">
        <v>130</v>
      </c>
      <c r="D6" s="40" t="s">
        <v>12</v>
      </c>
      <c r="E6" s="40" t="s">
        <v>63</v>
      </c>
      <c r="F6" s="40" t="s">
        <v>130</v>
      </c>
      <c r="G6" s="40" t="s">
        <v>12</v>
      </c>
      <c r="H6" s="40" t="s">
        <v>63</v>
      </c>
      <c r="I6" s="40" t="s">
        <v>130</v>
      </c>
      <c r="J6" s="40" t="s">
        <v>63</v>
      </c>
      <c r="K6" s="40" t="s">
        <v>130</v>
      </c>
      <c r="L6" s="40" t="s">
        <v>12</v>
      </c>
    </row>
    <row r="7" spans="1:15" ht="18" customHeight="1">
      <c r="A7" s="44" t="s">
        <v>15</v>
      </c>
      <c r="B7" s="43">
        <f>'родив.,умерш. абс.цифры'!B8*1000/'родив.,умерш. абс.цифры'!J8</f>
        <v>10.24589673438222</v>
      </c>
      <c r="C7" s="43">
        <f>'родив.,умерш. абс.цифры'!C8*1000/'родив.,умерш. абс.цифры'!K8</f>
        <v>9.569579697314616</v>
      </c>
      <c r="D7" s="43">
        <f aca="true" t="shared" si="0" ref="D7:D29">ROUND(C7/B7*100-100,2)</f>
        <v>-6.6</v>
      </c>
      <c r="E7" s="43">
        <f>'родив.,умерш. абс.цифры'!D8*1000/'родив.,умерш. абс.цифры'!J8</f>
        <v>11.875952960550725</v>
      </c>
      <c r="F7" s="43">
        <f>'родив.,умерш. абс.цифры'!E8*1000/'родив.,умерш. абс.цифры'!K8</f>
        <v>11.929152589327119</v>
      </c>
      <c r="G7" s="43">
        <f aca="true" t="shared" si="1" ref="G7:G29">ROUND(F7/E7*100-100,2)</f>
        <v>0.45</v>
      </c>
      <c r="H7" s="51">
        <f>B7-E7</f>
        <v>-1.6300562261685059</v>
      </c>
      <c r="I7" s="51">
        <f>C7-F7</f>
        <v>-2.359572892012503</v>
      </c>
      <c r="J7" s="88">
        <v>4.5</v>
      </c>
      <c r="K7" s="70">
        <v>5</v>
      </c>
      <c r="L7" s="43">
        <f>K7/J7*100-100</f>
        <v>11.111111111111114</v>
      </c>
      <c r="M7" s="28"/>
      <c r="N7" s="2"/>
      <c r="O7" s="14"/>
    </row>
    <row r="8" spans="1:15" ht="18" customHeight="1">
      <c r="A8" s="44" t="s">
        <v>51</v>
      </c>
      <c r="B8" s="43">
        <f>'родив.,умерш. абс.цифры'!B9*1000/'родив.,умерш. абс.цифры'!J9</f>
        <v>9.883087136522867</v>
      </c>
      <c r="C8" s="43">
        <f>'родив.,умерш. абс.цифры'!C9*1000/'родив.,умерш. абс.цифры'!K9</f>
        <v>9.160044406737383</v>
      </c>
      <c r="D8" s="43">
        <f t="shared" si="0"/>
        <v>-7.32</v>
      </c>
      <c r="E8" s="43">
        <f>'родив.,умерш. абс.цифры'!D9*1000/'родив.,умерш. абс.цифры'!J9</f>
        <v>10.683839200411553</v>
      </c>
      <c r="F8" s="43">
        <f>'родив.,умерш. абс.цифры'!E9*1000/'родив.,умерш. абс.цифры'!K9</f>
        <v>10.824527177569978</v>
      </c>
      <c r="G8" s="43">
        <f t="shared" si="1"/>
        <v>1.32</v>
      </c>
      <c r="H8" s="51">
        <f aca="true" t="shared" si="2" ref="H8:H29">B8-E8</f>
        <v>-0.8007520638886856</v>
      </c>
      <c r="I8" s="51">
        <f aca="true" t="shared" si="3" ref="I8:I29">C8-F8</f>
        <v>-1.6644827708325955</v>
      </c>
      <c r="J8" s="88">
        <v>4.6</v>
      </c>
      <c r="K8" s="70">
        <v>5.2</v>
      </c>
      <c r="L8" s="43">
        <f aca="true" t="shared" si="4" ref="L8:L29">K8/J8*100-100</f>
        <v>13.043478260869577</v>
      </c>
      <c r="M8" s="29"/>
      <c r="N8" s="2"/>
      <c r="O8" s="14"/>
    </row>
    <row r="9" spans="1:15" ht="18" customHeight="1">
      <c r="A9" s="44" t="s">
        <v>57</v>
      </c>
      <c r="B9" s="43">
        <f>'родив.,умерш. абс.цифры'!B10*1000/'родив.,умерш. абс.цифры'!J10</f>
        <v>11.544913330921291</v>
      </c>
      <c r="C9" s="43">
        <f>'родив.,умерш. абс.цифры'!C10*1000/'родив.,умерш. абс.цифры'!K10</f>
        <v>11.040800070802726</v>
      </c>
      <c r="D9" s="43">
        <f t="shared" si="0"/>
        <v>-4.37</v>
      </c>
      <c r="E9" s="43">
        <f>'родив.,умерш. абс.цифры'!D10*1000/'родив.,умерш. абс.цифры'!J10</f>
        <v>16.14424015173941</v>
      </c>
      <c r="F9" s="43">
        <f>'родив.,умерш. абс.цифры'!E10*1000/'родив.,умерш. абс.цифры'!K10</f>
        <v>15.897424550845207</v>
      </c>
      <c r="G9" s="43">
        <f t="shared" si="1"/>
        <v>-1.53</v>
      </c>
      <c r="H9" s="51">
        <f t="shared" si="2"/>
        <v>-4.599326820818119</v>
      </c>
      <c r="I9" s="51">
        <f t="shared" si="3"/>
        <v>-4.8566244800424805</v>
      </c>
      <c r="J9" s="88">
        <v>4.1</v>
      </c>
      <c r="K9" s="70">
        <v>4.5</v>
      </c>
      <c r="L9" s="43">
        <f t="shared" si="4"/>
        <v>9.756097560975618</v>
      </c>
      <c r="M9" s="29"/>
      <c r="N9" s="2"/>
      <c r="O9" s="14"/>
    </row>
    <row r="10" spans="1:15" ht="18" customHeight="1">
      <c r="A10" s="42" t="s">
        <v>58</v>
      </c>
      <c r="B10" s="43">
        <f>'родив.,умерш. абс.цифры'!B11*1000/'родив.,умерш. абс.цифры'!J11</f>
        <v>9.273570324574962</v>
      </c>
      <c r="C10" s="43">
        <f>'родив.,умерш. абс.цифры'!C11*1000/'родив.,умерш. абс.цифры'!K11</f>
        <v>7.569166521663477</v>
      </c>
      <c r="D10" s="43">
        <f t="shared" si="0"/>
        <v>-18.38</v>
      </c>
      <c r="E10" s="43">
        <f>'родив.,умерш. абс.цифры'!D11*1000/'родив.,умерш. абс.цифры'!J11</f>
        <v>14.683153013910356</v>
      </c>
      <c r="F10" s="43">
        <f>'родив.,умерш. абс.цифры'!E11*1000/'родив.,умерш. абс.цифры'!K11</f>
        <v>14.355315816947973</v>
      </c>
      <c r="G10" s="43">
        <f t="shared" si="1"/>
        <v>-2.23</v>
      </c>
      <c r="H10" s="51">
        <f t="shared" si="2"/>
        <v>-5.409582689335394</v>
      </c>
      <c r="I10" s="51">
        <f t="shared" si="3"/>
        <v>-6.786149295284496</v>
      </c>
      <c r="J10" s="89">
        <v>9.3</v>
      </c>
      <c r="K10" s="66"/>
      <c r="L10" s="43">
        <f t="shared" si="4"/>
        <v>-100</v>
      </c>
      <c r="M10" s="29"/>
      <c r="N10" s="2"/>
      <c r="O10" s="14"/>
    </row>
    <row r="11" spans="1:15" ht="18" customHeight="1">
      <c r="A11" s="44" t="s">
        <v>16</v>
      </c>
      <c r="B11" s="43">
        <f>'родив.,умерш. абс.цифры'!B12*1000/'родив.,умерш. абс.цифры'!J12</f>
        <v>15.627723232440598</v>
      </c>
      <c r="C11" s="43">
        <f>'родив.,умерш. абс.цифры'!C12*1000/'родив.,умерш. абс.цифры'!K12</f>
        <v>15.29569735536225</v>
      </c>
      <c r="D11" s="43">
        <f t="shared" si="0"/>
        <v>-2.12</v>
      </c>
      <c r="E11" s="43">
        <f>'родив.,умерш. абс.цифры'!D12*1000/'родив.,умерш. абс.цифры'!J12</f>
        <v>15.56962760704119</v>
      </c>
      <c r="F11" s="43">
        <f>'родив.,умерш. абс.цифры'!E12*1000/'родив.,умерш. абс.цифры'!K12</f>
        <v>15.937883122190437</v>
      </c>
      <c r="G11" s="43">
        <f t="shared" si="1"/>
        <v>2.37</v>
      </c>
      <c r="H11" s="51">
        <f t="shared" si="2"/>
        <v>0.05809562539940849</v>
      </c>
      <c r="I11" s="51">
        <f t="shared" si="3"/>
        <v>-0.6421857668281863</v>
      </c>
      <c r="J11" s="88">
        <v>3.7</v>
      </c>
      <c r="K11" s="70">
        <v>7.6</v>
      </c>
      <c r="L11" s="43">
        <f t="shared" si="4"/>
        <v>105.40540540540539</v>
      </c>
      <c r="M11" s="30"/>
      <c r="N11" s="2"/>
      <c r="O11" s="14"/>
    </row>
    <row r="12" spans="1:15" ht="18" customHeight="1">
      <c r="A12" s="44" t="s">
        <v>17</v>
      </c>
      <c r="B12" s="43">
        <f>'родив.,умерш. абс.цифры'!B13*1000/'родив.,умерш. абс.цифры'!J13</f>
        <v>7.951653944020356</v>
      </c>
      <c r="C12" s="43">
        <f>'родив.,умерш. абс.цифры'!C13*1000/'родив.,умерш. абс.цифры'!K13</f>
        <v>10.205172045308826</v>
      </c>
      <c r="D12" s="43">
        <f t="shared" si="0"/>
        <v>28.34</v>
      </c>
      <c r="E12" s="43">
        <f>'родив.,умерш. абс.цифры'!D13*1000/'родив.,умерш. абс.цифры'!J13</f>
        <v>13.623833757421544</v>
      </c>
      <c r="F12" s="43">
        <f>'родив.,умерш. абс.цифры'!E13*1000/'родив.,умерш. абс.цифры'!K13</f>
        <v>15.067322077366958</v>
      </c>
      <c r="G12" s="43">
        <f t="shared" si="1"/>
        <v>10.6</v>
      </c>
      <c r="H12" s="51">
        <f t="shared" si="2"/>
        <v>-5.672179813401187</v>
      </c>
      <c r="I12" s="51">
        <f t="shared" si="3"/>
        <v>-4.862150032058132</v>
      </c>
      <c r="J12" s="88">
        <v>6.7</v>
      </c>
      <c r="K12" s="52"/>
      <c r="L12" s="43">
        <f t="shared" si="4"/>
        <v>-100</v>
      </c>
      <c r="M12" s="30"/>
      <c r="N12" s="2"/>
      <c r="O12" s="14"/>
    </row>
    <row r="13" spans="1:15" ht="18" customHeight="1">
      <c r="A13" s="44" t="s">
        <v>18</v>
      </c>
      <c r="B13" s="43">
        <f>'родив.,умерш. абс.цифры'!B14*1000/'родив.,умерш. абс.цифры'!J14</f>
        <v>10.698808234019502</v>
      </c>
      <c r="C13" s="43">
        <f>'родив.,умерш. абс.цифры'!C14*1000/'родив.,умерш. абс.цифры'!K14</f>
        <v>10.092744135297327</v>
      </c>
      <c r="D13" s="43">
        <f t="shared" si="0"/>
        <v>-5.66</v>
      </c>
      <c r="E13" s="43">
        <f>'родив.,умерш. абс.цифры'!D14*1000/'родив.,умерш. абс.цифры'!J14</f>
        <v>15.980498374864572</v>
      </c>
      <c r="F13" s="43">
        <f>'родив.,умерш. абс.цифры'!E14*1000/'родив.,умерш. абс.цифры'!K14</f>
        <v>15.821058374249864</v>
      </c>
      <c r="G13" s="43">
        <f t="shared" si="1"/>
        <v>-1</v>
      </c>
      <c r="H13" s="51">
        <f t="shared" si="2"/>
        <v>-5.28169014084507</v>
      </c>
      <c r="I13" s="51">
        <f t="shared" si="3"/>
        <v>-5.728314238952537</v>
      </c>
      <c r="J13" s="88"/>
      <c r="K13" s="52"/>
      <c r="L13" s="43" t="e">
        <f t="shared" si="4"/>
        <v>#DIV/0!</v>
      </c>
      <c r="M13" s="30"/>
      <c r="N13" s="2"/>
      <c r="O13" s="14"/>
    </row>
    <row r="14" spans="1:15" ht="18" customHeight="1">
      <c r="A14" s="44" t="s">
        <v>19</v>
      </c>
      <c r="B14" s="43">
        <f>'родив.,умерш. абс.цифры'!B15*1000/'родив.,умерш. абс.цифры'!J15</f>
        <v>11.796982167352537</v>
      </c>
      <c r="C14" s="43">
        <f>'родив.,умерш. абс.цифры'!C15*1000/'родив.,умерш. абс.цифры'!K15</f>
        <v>12.340213601903603</v>
      </c>
      <c r="D14" s="43">
        <f t="shared" si="0"/>
        <v>4.6</v>
      </c>
      <c r="E14" s="43">
        <f>'родив.,умерш. абс.цифры'!D15*1000/'родив.,умерш. абс.цифры'!J15</f>
        <v>16.07681755829904</v>
      </c>
      <c r="F14" s="43">
        <f>'родив.,умерш. абс.цифры'!E15*1000/'родив.,умерш. абс.цифры'!K15</f>
        <v>15.217752199656909</v>
      </c>
      <c r="G14" s="43">
        <f t="shared" si="1"/>
        <v>-5.34</v>
      </c>
      <c r="H14" s="51">
        <f t="shared" si="2"/>
        <v>-4.279835390946504</v>
      </c>
      <c r="I14" s="51">
        <f t="shared" si="3"/>
        <v>-2.877538597753306</v>
      </c>
      <c r="J14" s="88">
        <v>21.7</v>
      </c>
      <c r="K14" s="52">
        <v>4.5</v>
      </c>
      <c r="L14" s="43">
        <f t="shared" si="4"/>
        <v>-79.2626728110599</v>
      </c>
      <c r="M14" s="30"/>
      <c r="N14" s="2"/>
      <c r="O14" s="14"/>
    </row>
    <row r="15" spans="1:15" ht="18" customHeight="1">
      <c r="A15" s="44" t="s">
        <v>20</v>
      </c>
      <c r="B15" s="43">
        <f>'родив.,умерш. абс.цифры'!B16*1000/'родив.,умерш. абс.цифры'!J16</f>
        <v>9.08675163541646</v>
      </c>
      <c r="C15" s="43">
        <f>'родив.,умерш. абс.цифры'!C16*1000/'родив.,умерш. абс.цифры'!K16</f>
        <v>8.342714699260211</v>
      </c>
      <c r="D15" s="43">
        <f t="shared" si="0"/>
        <v>-8.19</v>
      </c>
      <c r="E15" s="43">
        <f>'родив.,умерш. абс.цифры'!D16*1000/'родив.,умерш. абс.цифры'!J16</f>
        <v>14.216690195454635</v>
      </c>
      <c r="F15" s="43">
        <f>'родив.,умерш. абс.цифры'!E16*1000/'родив.,умерш. абс.цифры'!K16</f>
        <v>15.117401093599229</v>
      </c>
      <c r="G15" s="43">
        <f t="shared" si="1"/>
        <v>6.34</v>
      </c>
      <c r="H15" s="51">
        <f t="shared" si="2"/>
        <v>-5.129938560038175</v>
      </c>
      <c r="I15" s="51">
        <f t="shared" si="3"/>
        <v>-6.774686394339017</v>
      </c>
      <c r="J15" s="88">
        <v>6.6</v>
      </c>
      <c r="K15" s="70">
        <v>9.6</v>
      </c>
      <c r="L15" s="43">
        <f t="shared" si="4"/>
        <v>45.45454545454547</v>
      </c>
      <c r="M15" s="30"/>
      <c r="N15" s="2"/>
      <c r="O15" s="14"/>
    </row>
    <row r="16" spans="1:15" ht="18" customHeight="1">
      <c r="A16" s="44" t="s">
        <v>21</v>
      </c>
      <c r="B16" s="43">
        <f>'родив.,умерш. абс.цифры'!B17*1000/'родив.,умерш. абс.цифры'!J17</f>
        <v>12.57604117922321</v>
      </c>
      <c r="C16" s="43">
        <f>'родив.,умерш. абс.цифры'!C17*1000/'родив.,умерш. абс.цифры'!K17</f>
        <v>11.113738472452116</v>
      </c>
      <c r="D16" s="43">
        <f t="shared" si="0"/>
        <v>-11.63</v>
      </c>
      <c r="E16" s="43">
        <f>'родив.,умерш. абс.цифры'!D17*1000/'родив.,умерш. абс.цифры'!J17</f>
        <v>17.080018717828732</v>
      </c>
      <c r="F16" s="43">
        <f>'родив.,умерш. абс.цифры'!E17*1000/'родив.,умерш. абс.цифры'!K17</f>
        <v>16.25679829746985</v>
      </c>
      <c r="G16" s="43">
        <f t="shared" si="1"/>
        <v>-4.82</v>
      </c>
      <c r="H16" s="51">
        <f t="shared" si="2"/>
        <v>-4.503977538605522</v>
      </c>
      <c r="I16" s="51">
        <f t="shared" si="3"/>
        <v>-5.143059825017733</v>
      </c>
      <c r="J16" s="88">
        <v>4.7</v>
      </c>
      <c r="K16" s="70">
        <v>5.3</v>
      </c>
      <c r="L16" s="43">
        <f t="shared" si="4"/>
        <v>12.7659574468085</v>
      </c>
      <c r="M16" s="30"/>
      <c r="N16" s="2"/>
      <c r="O16" s="14"/>
    </row>
    <row r="17" spans="1:15" ht="18" customHeight="1">
      <c r="A17" s="44" t="s">
        <v>22</v>
      </c>
      <c r="B17" s="43">
        <f>'родив.,умерш. абс.цифры'!B18*1000/'родив.,умерш. абс.цифры'!J18</f>
        <v>9.23119635379312</v>
      </c>
      <c r="C17" s="43">
        <f>'родив.,умерш. абс.цифры'!C18*1000/'родив.,умерш. абс.цифры'!K18</f>
        <v>8.220964624234378</v>
      </c>
      <c r="D17" s="43">
        <f t="shared" si="0"/>
        <v>-10.94</v>
      </c>
      <c r="E17" s="43">
        <f>'родив.,умерш. абс.цифры'!D18*1000/'родив.,умерш. абс.цифры'!J18</f>
        <v>12.331397635518126</v>
      </c>
      <c r="F17" s="43">
        <f>'родив.,умерш. абс.цифры'!E18*1000/'родив.,умерш. абс.цифры'!K18</f>
        <v>13.204778872353804</v>
      </c>
      <c r="G17" s="43">
        <f t="shared" si="1"/>
        <v>7.08</v>
      </c>
      <c r="H17" s="51">
        <f t="shared" si="2"/>
        <v>-3.100201281725006</v>
      </c>
      <c r="I17" s="51">
        <f t="shared" si="3"/>
        <v>-4.983814248119426</v>
      </c>
      <c r="J17" s="88"/>
      <c r="K17" s="52"/>
      <c r="L17" s="43" t="e">
        <f t="shared" si="4"/>
        <v>#DIV/0!</v>
      </c>
      <c r="M17" s="30"/>
      <c r="N17" s="2"/>
      <c r="O17" s="14"/>
    </row>
    <row r="18" spans="1:15" ht="18" customHeight="1">
      <c r="A18" s="44" t="s">
        <v>23</v>
      </c>
      <c r="B18" s="43">
        <f>'родив.,умерш. абс.цифры'!B19*1000/'родив.,умерш. абс.цифры'!J19</f>
        <v>13.195215192995438</v>
      </c>
      <c r="C18" s="43">
        <f>'родив.,умерш. абс.цифры'!C19*1000/'родив.,умерш. абс.цифры'!K19</f>
        <v>11.684158740570679</v>
      </c>
      <c r="D18" s="43">
        <f t="shared" si="0"/>
        <v>-11.45</v>
      </c>
      <c r="E18" s="43">
        <f>'родив.,умерш. абс.цифры'!D19*1000/'родив.,умерш. абс.цифры'!J19</f>
        <v>11.797591153861964</v>
      </c>
      <c r="F18" s="43">
        <f>'родив.,умерш. абс.цифры'!E19*1000/'родив.,умерш. абс.цифры'!K19</f>
        <v>11.602164644145622</v>
      </c>
      <c r="G18" s="43">
        <f t="shared" si="1"/>
        <v>-1.66</v>
      </c>
      <c r="H18" s="51">
        <f t="shared" si="2"/>
        <v>1.3976240391334738</v>
      </c>
      <c r="I18" s="51">
        <f t="shared" si="3"/>
        <v>0.08199409642505628</v>
      </c>
      <c r="J18" s="88"/>
      <c r="K18" s="52"/>
      <c r="L18" s="43" t="e">
        <f t="shared" si="4"/>
        <v>#DIV/0!</v>
      </c>
      <c r="M18" s="30"/>
      <c r="N18" s="2"/>
      <c r="O18" s="14"/>
    </row>
    <row r="19" spans="1:15" ht="18" customHeight="1">
      <c r="A19" s="44" t="s">
        <v>24</v>
      </c>
      <c r="B19" s="43">
        <f>'родив.,умерш. абс.цифры'!B20*1000/'родив.,умерш. абс.цифры'!J20</f>
        <v>11.277602523659306</v>
      </c>
      <c r="C19" s="43">
        <f>'родив.,умерш. абс.цифры'!C20*1000/'родив.,умерш. абс.цифры'!K20</f>
        <v>11.402599473726179</v>
      </c>
      <c r="D19" s="43">
        <f t="shared" si="0"/>
        <v>1.11</v>
      </c>
      <c r="E19" s="43">
        <f>'родив.,умерш. абс.цифры'!D20*1000/'родив.,умерш. абс.цифры'!J20</f>
        <v>16.167192429022084</v>
      </c>
      <c r="F19" s="43">
        <f>'родив.,умерш. абс.цифры'!E20*1000/'родив.,умерш. абс.цифры'!K20</f>
        <v>16.66533769236903</v>
      </c>
      <c r="G19" s="43">
        <f t="shared" si="1"/>
        <v>3.08</v>
      </c>
      <c r="H19" s="51">
        <f t="shared" si="2"/>
        <v>-4.889589905362778</v>
      </c>
      <c r="I19" s="51">
        <f t="shared" si="3"/>
        <v>-5.26273821864285</v>
      </c>
      <c r="J19" s="88"/>
      <c r="K19" s="52"/>
      <c r="L19" s="43" t="e">
        <f t="shared" si="4"/>
        <v>#DIV/0!</v>
      </c>
      <c r="M19" s="30"/>
      <c r="N19" s="2"/>
      <c r="O19" s="14"/>
    </row>
    <row r="20" spans="1:15" ht="18" customHeight="1">
      <c r="A20" s="44" t="s">
        <v>25</v>
      </c>
      <c r="B20" s="43">
        <f>'родив.,умерш. абс.цифры'!B21*1000/'родив.,умерш. абс.цифры'!J21</f>
        <v>9.958355965960529</v>
      </c>
      <c r="C20" s="43">
        <f>'родив.,умерш. абс.цифры'!C21*1000/'родив.,умерш. абс.цифры'!K21</f>
        <v>7.53261069263274</v>
      </c>
      <c r="D20" s="43">
        <f t="shared" si="0"/>
        <v>-24.36</v>
      </c>
      <c r="E20" s="43">
        <f>'родив.,умерш. абс.цифры'!D21*1000/'родив.,умерш. абс.цифры'!J21</f>
        <v>17.472388194821654</v>
      </c>
      <c r="F20" s="43">
        <f>'родив.,умерш. абс.цифры'!E21*1000/'родив.,умерш. абс.цифры'!K21</f>
        <v>20.02572110968216</v>
      </c>
      <c r="G20" s="43">
        <f t="shared" si="1"/>
        <v>14.61</v>
      </c>
      <c r="H20" s="51">
        <f t="shared" si="2"/>
        <v>-7.514032228861126</v>
      </c>
      <c r="I20" s="51">
        <f t="shared" si="3"/>
        <v>-12.493110417049419</v>
      </c>
      <c r="J20" s="88"/>
      <c r="K20" s="52"/>
      <c r="L20" s="43" t="e">
        <f t="shared" si="4"/>
        <v>#DIV/0!</v>
      </c>
      <c r="M20" s="30"/>
      <c r="N20" s="2"/>
      <c r="O20" s="14"/>
    </row>
    <row r="21" spans="1:15" ht="18" customHeight="1">
      <c r="A21" s="44" t="s">
        <v>26</v>
      </c>
      <c r="B21" s="43">
        <f>'родив.,умерш. абс.цифры'!B22*1000/'родив.,умерш. абс.цифры'!J22</f>
        <v>9.097190234914786</v>
      </c>
      <c r="C21" s="43">
        <f>'родив.,умерш. абс.цифры'!C22*1000/'родив.,умерш. абс.цифры'!K22</f>
        <v>7.403952661342039</v>
      </c>
      <c r="D21" s="43">
        <f t="shared" si="0"/>
        <v>-18.61</v>
      </c>
      <c r="E21" s="43">
        <f>'родив.,умерш. абс.цифры'!D22*1000/'родив.,умерш. абс.цифры'!J22</f>
        <v>15.200368493781667</v>
      </c>
      <c r="F21" s="43">
        <f>'родив.,умерш. абс.цифры'!E22*1000/'родив.,умерш. абс.цифры'!K22</f>
        <v>12.12615868944208</v>
      </c>
      <c r="G21" s="43">
        <f t="shared" si="1"/>
        <v>-20.22</v>
      </c>
      <c r="H21" s="51">
        <f t="shared" si="2"/>
        <v>-6.1031782588668815</v>
      </c>
      <c r="I21" s="51">
        <f t="shared" si="3"/>
        <v>-4.722206028100041</v>
      </c>
      <c r="J21" s="88">
        <v>6.3</v>
      </c>
      <c r="K21" s="52"/>
      <c r="L21" s="43">
        <f t="shared" si="4"/>
        <v>-100</v>
      </c>
      <c r="M21" s="30"/>
      <c r="N21" s="2"/>
      <c r="O21" s="14"/>
    </row>
    <row r="22" spans="1:15" ht="18" customHeight="1">
      <c r="A22" s="44" t="s">
        <v>27</v>
      </c>
      <c r="B22" s="43">
        <f>'родив.,умерш. абс.цифры'!B23*1000/'родив.,умерш. абс.цифры'!J23</f>
        <v>8.834336642952076</v>
      </c>
      <c r="C22" s="43">
        <f>'родив.,умерш. абс.цифры'!C23*1000/'родив.,умерш. абс.цифры'!K23</f>
        <v>9.14213658036805</v>
      </c>
      <c r="D22" s="43">
        <f t="shared" si="0"/>
        <v>3.48</v>
      </c>
      <c r="E22" s="43">
        <f>'родив.,умерш. абс.цифры'!D23*1000/'родив.,умерш. абс.цифры'!J23</f>
        <v>16.06598389492612</v>
      </c>
      <c r="F22" s="43">
        <f>'родив.,умерш. абс.цифры'!E23*1000/'родив.,умерш. абс.цифры'!K23</f>
        <v>15.68349292666588</v>
      </c>
      <c r="G22" s="43">
        <f t="shared" si="1"/>
        <v>-2.38</v>
      </c>
      <c r="H22" s="51">
        <f t="shared" si="2"/>
        <v>-7.231647251974044</v>
      </c>
      <c r="I22" s="51">
        <f t="shared" si="3"/>
        <v>-6.54135634629783</v>
      </c>
      <c r="J22" s="88">
        <v>4.4</v>
      </c>
      <c r="K22" s="52"/>
      <c r="L22" s="43">
        <f t="shared" si="4"/>
        <v>-100</v>
      </c>
      <c r="M22" s="30"/>
      <c r="N22" s="2"/>
      <c r="O22" s="14"/>
    </row>
    <row r="23" spans="1:15" ht="18" customHeight="1">
      <c r="A23" s="44" t="s">
        <v>28</v>
      </c>
      <c r="B23" s="43">
        <f>'родив.,умерш. абс.цифры'!B24*1000/'родив.,умерш. абс.цифры'!J24</f>
        <v>13.635226419814861</v>
      </c>
      <c r="C23" s="43">
        <f>'родив.,умерш. абс.цифры'!C24*1000/'родив.,умерш. абс.цифры'!K24</f>
        <v>13.799486726408347</v>
      </c>
      <c r="D23" s="43">
        <f t="shared" si="0"/>
        <v>1.2</v>
      </c>
      <c r="E23" s="43">
        <f>'родив.,умерш. абс.цифры'!D24*1000/'родив.,умерш. абс.цифры'!J24</f>
        <v>15.886915186389793</v>
      </c>
      <c r="F23" s="43">
        <f>'родив.,умерш. абс.цифры'!E24*1000/'родив.,умерш. абс.цифры'!K24</f>
        <v>16.40792629054651</v>
      </c>
      <c r="G23" s="43">
        <f t="shared" si="1"/>
        <v>3.28</v>
      </c>
      <c r="H23" s="51">
        <f t="shared" si="2"/>
        <v>-2.251688766574931</v>
      </c>
      <c r="I23" s="51">
        <f t="shared" si="3"/>
        <v>-2.6084395641381626</v>
      </c>
      <c r="J23" s="88"/>
      <c r="K23" s="70"/>
      <c r="L23" s="43" t="e">
        <f t="shared" si="4"/>
        <v>#DIV/0!</v>
      </c>
      <c r="M23" s="30"/>
      <c r="N23" s="2"/>
      <c r="O23" s="14"/>
    </row>
    <row r="24" spans="1:15" ht="18" customHeight="1">
      <c r="A24" s="44" t="s">
        <v>29</v>
      </c>
      <c r="B24" s="43">
        <f>'родив.,умерш. абс.цифры'!B25*1000/'родив.,умерш. абс.цифры'!J25</f>
        <v>10.93722212342166</v>
      </c>
      <c r="C24" s="43">
        <f>'родив.,умерш. абс.цифры'!C25*1000/'родив.,умерш. абс.цифры'!K25</f>
        <v>10.92602543435429</v>
      </c>
      <c r="D24" s="43">
        <f t="shared" si="0"/>
        <v>-0.1</v>
      </c>
      <c r="E24" s="43">
        <f>'родив.,умерш. абс.цифры'!D25*1000/'родив.,умерш. абс.цифры'!J25</f>
        <v>16.539213942735195</v>
      </c>
      <c r="F24" s="43">
        <f>'родив.,умерш. абс.цифры'!E25*1000/'родив.,умерш. абс.цифры'!K25</f>
        <v>18.090632276553823</v>
      </c>
      <c r="G24" s="43">
        <f t="shared" si="1"/>
        <v>9.38</v>
      </c>
      <c r="H24" s="51">
        <f t="shared" si="2"/>
        <v>-5.601991819313534</v>
      </c>
      <c r="I24" s="51">
        <f t="shared" si="3"/>
        <v>-7.164606842199532</v>
      </c>
      <c r="J24" s="88"/>
      <c r="K24" s="70"/>
      <c r="L24" s="43" t="e">
        <f t="shared" si="4"/>
        <v>#DIV/0!</v>
      </c>
      <c r="M24" s="30"/>
      <c r="N24" s="2"/>
      <c r="O24" s="14"/>
    </row>
    <row r="25" spans="1:15" ht="18" customHeight="1">
      <c r="A25" s="44" t="s">
        <v>30</v>
      </c>
      <c r="B25" s="43">
        <f>'родив.,умерш. абс.цифры'!B26*1000/'родив.,умерш. абс.цифры'!J26</f>
        <v>10.353706880341388</v>
      </c>
      <c r="C25" s="43">
        <f>'родив.,умерш. абс.цифры'!C26*1000/'родив.,умерш. абс.цифры'!K26</f>
        <v>9.575755247844207</v>
      </c>
      <c r="D25" s="43">
        <f t="shared" si="0"/>
        <v>-7.51</v>
      </c>
      <c r="E25" s="43">
        <f>'родив.,умерш. абс.цифры'!D26*1000/'родив.,умерш. абс.цифры'!J26</f>
        <v>9.958439345621166</v>
      </c>
      <c r="F25" s="43">
        <f>'родив.,умерш. абс.цифры'!E26*1000/'родив.,умерш. абс.цифры'!K26</f>
        <v>9.779331271966045</v>
      </c>
      <c r="G25" s="43">
        <f t="shared" si="1"/>
        <v>-1.8</v>
      </c>
      <c r="H25" s="51">
        <f t="shared" si="2"/>
        <v>0.39526753472022236</v>
      </c>
      <c r="I25" s="51">
        <f t="shared" si="3"/>
        <v>-0.20357602412183873</v>
      </c>
      <c r="J25" s="88">
        <v>4.4</v>
      </c>
      <c r="K25" s="70">
        <v>5.6</v>
      </c>
      <c r="L25" s="43">
        <f t="shared" si="4"/>
        <v>27.272727272727252</v>
      </c>
      <c r="M25" s="30"/>
      <c r="N25" s="2"/>
      <c r="O25" s="14"/>
    </row>
    <row r="26" spans="1:15" ht="18" customHeight="1">
      <c r="A26" s="44" t="s">
        <v>31</v>
      </c>
      <c r="B26" s="43">
        <f>'родив.,умерш. абс.цифры'!B27*1000/'родив.,умерш. абс.цифры'!J27</f>
        <v>10.53462221345433</v>
      </c>
      <c r="C26" s="43">
        <f>'родив.,умерш. абс.цифры'!C27*1000/'родив.,умерш. абс.цифры'!K27</f>
        <v>8.587939429611001</v>
      </c>
      <c r="D26" s="43">
        <f t="shared" si="0"/>
        <v>-18.48</v>
      </c>
      <c r="E26" s="43">
        <f>'родив.,умерш. абс.цифры'!D27*1000/'родив.,умерш. абс.цифры'!J27</f>
        <v>9.850726639047807</v>
      </c>
      <c r="F26" s="43">
        <f>'родив.,умерш. абс.цифры'!E27*1000/'родив.,умерш. абс.цифры'!K27</f>
        <v>9.631333939750656</v>
      </c>
      <c r="G26" s="43">
        <f t="shared" si="1"/>
        <v>-2.23</v>
      </c>
      <c r="H26" s="51">
        <f t="shared" si="2"/>
        <v>0.6838955744065238</v>
      </c>
      <c r="I26" s="51">
        <f t="shared" si="3"/>
        <v>-1.0433945101396542</v>
      </c>
      <c r="J26" s="88">
        <v>7.4</v>
      </c>
      <c r="K26" s="70">
        <v>6</v>
      </c>
      <c r="L26" s="43">
        <f t="shared" si="4"/>
        <v>-18.91891891891892</v>
      </c>
      <c r="M26" s="30"/>
      <c r="N26" s="2"/>
      <c r="O26" s="14"/>
    </row>
    <row r="27" spans="1:15" ht="18" customHeight="1">
      <c r="A27" s="44" t="s">
        <v>32</v>
      </c>
      <c r="B27" s="43">
        <f>'родив.,умерш. абс.цифры'!B28*1000/'родив.,умерш. абс.цифры'!J28</f>
        <v>8.507430540598751</v>
      </c>
      <c r="C27" s="43">
        <f>'родив.,умерш. абс.цифры'!C28*1000/'родив.,умерш. абс.цифры'!K28</f>
        <v>6.928071384526098</v>
      </c>
      <c r="D27" s="43">
        <f t="shared" si="0"/>
        <v>-18.56</v>
      </c>
      <c r="E27" s="43">
        <f>'родив.,умерш. абс.цифры'!D28*1000/'родив.,умерш. абс.цифры'!J28</f>
        <v>14.430325220762438</v>
      </c>
      <c r="F27" s="43">
        <f>'родив.,умерш. абс.цифры'!E28*1000/'родив.,умерш. абс.цифры'!K28</f>
        <v>13.602234393703073</v>
      </c>
      <c r="G27" s="43">
        <f t="shared" si="1"/>
        <v>-5.74</v>
      </c>
      <c r="H27" s="51">
        <f t="shared" si="2"/>
        <v>-5.922894680163687</v>
      </c>
      <c r="I27" s="51">
        <f t="shared" si="3"/>
        <v>-6.674163009176975</v>
      </c>
      <c r="J27" s="88">
        <v>4.2</v>
      </c>
      <c r="K27" s="52">
        <v>5.2</v>
      </c>
      <c r="L27" s="43">
        <f t="shared" si="4"/>
        <v>23.80952380952381</v>
      </c>
      <c r="M27" s="30"/>
      <c r="N27" s="2"/>
      <c r="O27" s="14"/>
    </row>
    <row r="28" spans="1:15" ht="18" customHeight="1">
      <c r="A28" s="44" t="s">
        <v>33</v>
      </c>
      <c r="B28" s="43">
        <f>'родив.,умерш. абс.цифры'!B29*1000/'родив.,умерш. абс.цифры'!J29</f>
        <v>11.39211665527455</v>
      </c>
      <c r="C28" s="43">
        <f>'родив.,умерш. абс.цифры'!C29*1000/'родив.,умерш. абс.цифры'!K29</f>
        <v>10.345380055388981</v>
      </c>
      <c r="D28" s="43">
        <f t="shared" si="0"/>
        <v>-9.19</v>
      </c>
      <c r="E28" s="43">
        <f>'родив.,умерш. абс.цифры'!D29*1000/'родив.,умерш. абс.цифры'!J29</f>
        <v>8.726361357940306</v>
      </c>
      <c r="F28" s="43">
        <f>'родив.,умерш. абс.цифры'!E29*1000/'родив.,умерш. абс.цифры'!K29</f>
        <v>7.942139113318532</v>
      </c>
      <c r="G28" s="43">
        <f t="shared" si="1"/>
        <v>-8.99</v>
      </c>
      <c r="H28" s="51">
        <f t="shared" si="2"/>
        <v>2.665755297334245</v>
      </c>
      <c r="I28" s="51">
        <f t="shared" si="3"/>
        <v>2.4032409420704486</v>
      </c>
      <c r="J28" s="88">
        <v>6</v>
      </c>
      <c r="K28" s="70">
        <v>2.2</v>
      </c>
      <c r="L28" s="43">
        <f t="shared" si="4"/>
        <v>-63.33333333333333</v>
      </c>
      <c r="M28" s="30"/>
      <c r="N28" s="2"/>
      <c r="O28" s="14"/>
    </row>
    <row r="29" spans="1:15" ht="18">
      <c r="A29" s="44" t="s">
        <v>34</v>
      </c>
      <c r="B29" s="43">
        <f>'родив.,умерш. абс.цифры'!B30*1000/'родив.,умерш. абс.цифры'!J30</f>
        <v>8.759710459521592</v>
      </c>
      <c r="C29" s="43">
        <f>'родив.,умерш. абс.цифры'!C30*1000/'родив.,умерш. абс.цифры'!K30</f>
        <v>9.075346884704384</v>
      </c>
      <c r="D29" s="43">
        <f t="shared" si="0"/>
        <v>3.6</v>
      </c>
      <c r="E29" s="43">
        <f>'родив.,умерш. абс.цифры'!D30*1000/'родив.,умерш. абс.цифры'!J30</f>
        <v>10.426191961576919</v>
      </c>
      <c r="F29" s="43">
        <f>'родив.,умерш. абс.цифры'!E30*1000/'родив.,умерш. абс.цифры'!K30</f>
        <v>11.20869856945006</v>
      </c>
      <c r="G29" s="43">
        <f t="shared" si="1"/>
        <v>7.51</v>
      </c>
      <c r="H29" s="51">
        <f t="shared" si="2"/>
        <v>-1.6664815020553263</v>
      </c>
      <c r="I29" s="51">
        <f t="shared" si="3"/>
        <v>-2.1333516847456764</v>
      </c>
      <c r="J29" s="88">
        <v>2.6</v>
      </c>
      <c r="K29" s="70">
        <v>7.7</v>
      </c>
      <c r="L29" s="43">
        <f t="shared" si="4"/>
        <v>196.1538461538462</v>
      </c>
      <c r="M29" s="30"/>
      <c r="N29" s="2"/>
      <c r="O29" s="14"/>
    </row>
    <row r="30" spans="1:13" ht="12.75" customHeight="1">
      <c r="A30" s="31"/>
      <c r="B30" s="81"/>
      <c r="C30" s="18"/>
      <c r="D30" s="18"/>
      <c r="E30" s="82"/>
      <c r="F30" s="3"/>
      <c r="G30" s="3"/>
      <c r="J30" s="37"/>
      <c r="K30" s="64"/>
      <c r="L30" s="37"/>
      <c r="M30" s="30"/>
    </row>
    <row r="31" spans="1:12" ht="4.5" customHeight="1" hidden="1">
      <c r="A31" s="31"/>
      <c r="B31" s="3"/>
      <c r="C31" s="3"/>
      <c r="D31" s="3"/>
      <c r="E31" s="3"/>
      <c r="F31" s="3"/>
      <c r="G31" s="3"/>
      <c r="J31" s="37"/>
      <c r="K31" s="36"/>
      <c r="L31" s="37"/>
    </row>
    <row r="32" spans="1:12" ht="17.25">
      <c r="A32" s="100" t="s">
        <v>143</v>
      </c>
      <c r="B32" s="100"/>
      <c r="C32" s="100"/>
      <c r="D32" s="100"/>
      <c r="E32" s="100"/>
      <c r="F32" s="100"/>
      <c r="G32" s="100"/>
      <c r="J32" s="37"/>
      <c r="K32" s="36"/>
      <c r="L32" s="37"/>
    </row>
    <row r="33" spans="1:12" ht="13.5" customHeight="1">
      <c r="A33" s="31" t="s">
        <v>56</v>
      </c>
      <c r="B33" s="31"/>
      <c r="C33" s="31"/>
      <c r="D33" s="31"/>
      <c r="E33" s="31"/>
      <c r="F33" s="31"/>
      <c r="G33" s="31"/>
      <c r="J33" s="37"/>
      <c r="K33" s="37"/>
      <c r="L33" s="37"/>
    </row>
    <row r="34" spans="1:12" ht="17.25">
      <c r="A34" s="3"/>
      <c r="B34" s="3"/>
      <c r="C34" s="3"/>
      <c r="D34" s="3"/>
      <c r="E34" s="3"/>
      <c r="F34" s="3"/>
      <c r="G34" s="3"/>
      <c r="J34" s="37"/>
      <c r="K34" s="37"/>
      <c r="L34" s="37"/>
    </row>
    <row r="35" spans="1:12" ht="17.25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7.25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0:12" ht="17.25">
      <c r="J37" s="37"/>
      <c r="K37" s="37"/>
      <c r="L37" s="37"/>
    </row>
    <row r="38" spans="10:12" ht="17.25">
      <c r="J38" s="37"/>
      <c r="K38" s="37"/>
      <c r="L38" s="37"/>
    </row>
    <row r="39" spans="10:12" ht="17.25">
      <c r="J39" s="37"/>
      <c r="K39" s="37"/>
      <c r="L39" s="37"/>
    </row>
    <row r="40" spans="10:12" ht="17.25">
      <c r="J40" s="37"/>
      <c r="K40" s="37"/>
      <c r="L40" s="37"/>
    </row>
    <row r="41" spans="10:12" ht="17.25">
      <c r="J41" s="37"/>
      <c r="K41" s="37"/>
      <c r="L41" s="37"/>
    </row>
  </sheetData>
  <sheetProtection/>
  <mergeCells count="12"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9" sqref="G9:G23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07" t="s">
        <v>2</v>
      </c>
      <c r="B3" s="107"/>
      <c r="C3" s="107"/>
      <c r="D3" s="107"/>
      <c r="E3" s="107"/>
      <c r="F3" s="107"/>
      <c r="G3" s="107"/>
      <c r="H3" s="6"/>
    </row>
    <row r="4" spans="1:22" ht="18" customHeight="1">
      <c r="A4" s="108" t="s">
        <v>145</v>
      </c>
      <c r="B4" s="108"/>
      <c r="C4" s="108"/>
      <c r="D4" s="108"/>
      <c r="E4" s="108"/>
      <c r="F4" s="108"/>
      <c r="G4" s="108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08" t="s">
        <v>146</v>
      </c>
      <c r="B5" s="108"/>
      <c r="C5" s="108"/>
      <c r="D5" s="108"/>
      <c r="E5" s="108"/>
      <c r="F5" s="108"/>
      <c r="G5" s="108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09" t="s">
        <v>3</v>
      </c>
      <c r="B7" s="109"/>
      <c r="C7" s="109"/>
      <c r="D7" s="109"/>
      <c r="E7" s="101" t="s">
        <v>63</v>
      </c>
      <c r="F7" s="101" t="s">
        <v>130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09"/>
      <c r="B8" s="109"/>
      <c r="C8" s="109"/>
      <c r="D8" s="109"/>
      <c r="E8" s="106"/>
      <c r="F8" s="106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72">
        <v>39</v>
      </c>
      <c r="F9" s="72">
        <v>40</v>
      </c>
      <c r="G9" s="43">
        <f>F9/E9*100-100</f>
        <v>2.564102564102555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>
        <v>3</v>
      </c>
      <c r="F10" s="57">
        <v>6</v>
      </c>
      <c r="G10" s="43">
        <f aca="true" t="shared" si="0" ref="G10:G23">F10/E10*100-100</f>
        <v>100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/>
      <c r="F11" s="57"/>
      <c r="G11" s="43" t="e">
        <f t="shared" si="0"/>
        <v>#DIV/0!</v>
      </c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03" t="s">
        <v>38</v>
      </c>
      <c r="B12" s="103"/>
      <c r="C12" s="103"/>
      <c r="D12" s="103"/>
      <c r="E12" s="57"/>
      <c r="F12" s="57"/>
      <c r="G12" s="43" t="e">
        <f t="shared" si="0"/>
        <v>#DIV/0!</v>
      </c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/>
      <c r="F13" s="57"/>
      <c r="G13" s="43" t="e">
        <f t="shared" si="0"/>
        <v>#DIV/0!</v>
      </c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/>
      <c r="F14" s="57"/>
      <c r="G14" s="43" t="e">
        <f t="shared" si="0"/>
        <v>#DIV/0!</v>
      </c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/>
      <c r="F15" s="57"/>
      <c r="G15" s="43" t="e">
        <f t="shared" si="0"/>
        <v>#DIV/0!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/>
      <c r="F16" s="57"/>
      <c r="G16" s="43" t="e">
        <f t="shared" si="0"/>
        <v>#DIV/0!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04" t="s">
        <v>43</v>
      </c>
      <c r="B17" s="104"/>
      <c r="C17" s="104"/>
      <c r="D17" s="104"/>
      <c r="E17" s="57">
        <v>24</v>
      </c>
      <c r="F17" s="57">
        <v>17</v>
      </c>
      <c r="G17" s="43">
        <f t="shared" si="0"/>
        <v>-29.166666666666657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03" t="s">
        <v>8</v>
      </c>
      <c r="B18" s="103"/>
      <c r="C18" s="103"/>
      <c r="D18" s="103"/>
      <c r="E18" s="57"/>
      <c r="F18" s="57"/>
      <c r="G18" s="43" t="e">
        <f t="shared" si="0"/>
        <v>#DIV/0!</v>
      </c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>
        <v>2</v>
      </c>
      <c r="F19" s="57">
        <v>3</v>
      </c>
      <c r="G19" s="43">
        <f t="shared" si="0"/>
        <v>50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05" t="s">
        <v>10</v>
      </c>
      <c r="B20" s="105"/>
      <c r="C20" s="105"/>
      <c r="D20" s="105"/>
      <c r="E20" s="57">
        <v>10</v>
      </c>
      <c r="F20" s="57">
        <v>9</v>
      </c>
      <c r="G20" s="43">
        <f t="shared" si="0"/>
        <v>-10</v>
      </c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>
        <v>7</v>
      </c>
      <c r="F21" s="57">
        <v>10</v>
      </c>
      <c r="G21" s="43">
        <f t="shared" si="0"/>
        <v>42.85714285714286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04" t="s">
        <v>45</v>
      </c>
      <c r="B22" s="104"/>
      <c r="C22" s="104"/>
      <c r="D22" s="104"/>
      <c r="E22" s="57">
        <v>1</v>
      </c>
      <c r="F22" s="57">
        <v>1</v>
      </c>
      <c r="G22" s="43">
        <f t="shared" si="0"/>
        <v>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>
        <v>4</v>
      </c>
      <c r="F23" s="57">
        <v>5</v>
      </c>
      <c r="G23" s="43">
        <f t="shared" si="0"/>
        <v>25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00" t="s">
        <v>143</v>
      </c>
      <c r="B25" s="100"/>
      <c r="C25" s="100"/>
      <c r="D25" s="100"/>
      <c r="E25" s="100"/>
      <c r="F25" s="100"/>
      <c r="G25" s="100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E7:E8"/>
    <mergeCell ref="F7:F8"/>
    <mergeCell ref="A3:G3"/>
    <mergeCell ref="A4:G4"/>
    <mergeCell ref="A5:G5"/>
    <mergeCell ref="A7:D8"/>
    <mergeCell ref="A12:D12"/>
    <mergeCell ref="A25:G25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tabSelected="1" view="pageBreakPreview" zoomScaleSheetLayoutView="100" zoomScalePageLayoutView="0" workbookViewId="0" topLeftCell="A7">
      <selection activeCell="G9" sqref="G9:G23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15" t="s">
        <v>2</v>
      </c>
      <c r="B3" s="115"/>
      <c r="C3" s="115"/>
      <c r="D3" s="115"/>
      <c r="E3" s="115"/>
      <c r="F3" s="115"/>
      <c r="G3" s="115"/>
      <c r="H3" s="6"/>
    </row>
    <row r="4" spans="1:13" ht="18" customHeight="1">
      <c r="A4" s="116" t="s">
        <v>47</v>
      </c>
      <c r="B4" s="116"/>
      <c r="C4" s="116"/>
      <c r="D4" s="116"/>
      <c r="E4" s="116"/>
      <c r="F4" s="116"/>
      <c r="G4" s="116"/>
      <c r="H4" s="6"/>
      <c r="K4" s="6"/>
      <c r="L4" s="6"/>
      <c r="M4" s="6"/>
    </row>
    <row r="5" spans="1:13" ht="18" customHeight="1">
      <c r="A5" s="116" t="s">
        <v>147</v>
      </c>
      <c r="B5" s="116"/>
      <c r="C5" s="116"/>
      <c r="D5" s="116"/>
      <c r="E5" s="116"/>
      <c r="F5" s="116"/>
      <c r="G5" s="116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09" t="s">
        <v>3</v>
      </c>
      <c r="B7" s="109"/>
      <c r="C7" s="109"/>
      <c r="D7" s="109"/>
      <c r="E7" s="101" t="s">
        <v>63</v>
      </c>
      <c r="F7" s="101" t="s">
        <v>130</v>
      </c>
      <c r="G7" s="35" t="s">
        <v>4</v>
      </c>
      <c r="H7" s="111" t="s">
        <v>35</v>
      </c>
      <c r="I7" s="112"/>
      <c r="K7" s="6"/>
      <c r="L7" s="6"/>
      <c r="M7" s="6"/>
    </row>
    <row r="8" spans="1:13" ht="18" customHeight="1" thickBot="1">
      <c r="A8" s="109"/>
      <c r="B8" s="109"/>
      <c r="C8" s="109"/>
      <c r="D8" s="109"/>
      <c r="E8" s="106"/>
      <c r="F8" s="106"/>
      <c r="G8" s="35" t="s">
        <v>5</v>
      </c>
      <c r="H8" s="32" t="s">
        <v>63</v>
      </c>
      <c r="I8" s="24" t="s">
        <v>130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70">
        <v>4.5</v>
      </c>
      <c r="F9" s="70">
        <v>5</v>
      </c>
      <c r="G9" s="47">
        <f>F9/E9*100-100</f>
        <v>11.111111111111114</v>
      </c>
      <c r="H9" s="113" t="s">
        <v>59</v>
      </c>
      <c r="I9" s="114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f>'млад смерт абсцифры'!E10*1000/'млад см на 1000 род'!H10</f>
        <v>0.35042635206167505</v>
      </c>
      <c r="F10" s="47">
        <f>'млад смерт абсцифры'!F10*1000/'млад см на 1000 род'!I10</f>
        <v>0.7551919446192574</v>
      </c>
      <c r="G10" s="47">
        <f aca="true" t="shared" si="0" ref="G10:G23">F10/E10*100-100</f>
        <v>115.50660792951541</v>
      </c>
      <c r="H10" s="87">
        <v>8561</v>
      </c>
      <c r="I10" s="67">
        <v>7945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f>'млад смерт абсцифры'!E11*1000/'млад см на 1000 род'!H11</f>
        <v>0</v>
      </c>
      <c r="F11" s="47">
        <f>'млад смерт абсцифры'!F11*1000/'млад см на 1000 род'!I11</f>
        <v>0</v>
      </c>
      <c r="G11" s="47" t="e">
        <f t="shared" si="0"/>
        <v>#DIV/0!</v>
      </c>
      <c r="H11" s="87">
        <v>8561</v>
      </c>
      <c r="I11" s="67">
        <v>7945</v>
      </c>
      <c r="J11" s="8"/>
      <c r="K11" s="6"/>
      <c r="L11" s="6"/>
      <c r="M11" s="6"/>
    </row>
    <row r="12" spans="1:13" ht="18" customHeight="1">
      <c r="A12" s="103" t="s">
        <v>38</v>
      </c>
      <c r="B12" s="103"/>
      <c r="C12" s="103"/>
      <c r="D12" s="103"/>
      <c r="E12" s="47">
        <f>'млад смерт абсцифры'!E12*1000/'млад см на 1000 род'!H12</f>
        <v>0</v>
      </c>
      <c r="F12" s="47">
        <f>'млад смерт абсцифры'!F12*1000/'млад см на 1000 род'!I12</f>
        <v>0</v>
      </c>
      <c r="G12" s="47" t="e">
        <f t="shared" si="0"/>
        <v>#DIV/0!</v>
      </c>
      <c r="H12" s="87">
        <v>8561</v>
      </c>
      <c r="I12" s="67">
        <v>7945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f>'млад смерт абсцифры'!E13*1000/'млад см на 1000 род'!H13</f>
        <v>0</v>
      </c>
      <c r="F13" s="47">
        <f>'млад смерт абсцифры'!F13*1000/'млад см на 1000 род'!I13</f>
        <v>0</v>
      </c>
      <c r="G13" s="47" t="e">
        <f t="shared" si="0"/>
        <v>#DIV/0!</v>
      </c>
      <c r="H13" s="87">
        <v>8561</v>
      </c>
      <c r="I13" s="67">
        <v>7945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f>'млад смерт абсцифры'!E14*1000/'млад см на 1000 род'!H14</f>
        <v>0</v>
      </c>
      <c r="F14" s="47">
        <f>'млад смерт абсцифры'!F14*1000/'млад см на 1000 род'!I14</f>
        <v>0</v>
      </c>
      <c r="G14" s="47" t="e">
        <f t="shared" si="0"/>
        <v>#DIV/0!</v>
      </c>
      <c r="H14" s="87">
        <v>8561</v>
      </c>
      <c r="I14" s="67">
        <v>7945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f>'млад смерт абсцифры'!E15*1000/'млад см на 1000 род'!H15</f>
        <v>0</v>
      </c>
      <c r="F15" s="47">
        <f>'млад смерт абсцифры'!F15*1000/'млад см на 1000 род'!I15</f>
        <v>0</v>
      </c>
      <c r="G15" s="47" t="e">
        <f t="shared" si="0"/>
        <v>#DIV/0!</v>
      </c>
      <c r="H15" s="87">
        <v>8561</v>
      </c>
      <c r="I15" s="67">
        <v>7945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f>'млад смерт абсцифры'!E16*1000/'млад см на 1000 род'!H16</f>
        <v>0</v>
      </c>
      <c r="F16" s="47">
        <f>'млад смерт абсцифры'!F16*1000/'млад см на 1000 род'!I16</f>
        <v>0</v>
      </c>
      <c r="G16" s="47" t="e">
        <f t="shared" si="0"/>
        <v>#DIV/0!</v>
      </c>
      <c r="H16" s="87">
        <v>8561</v>
      </c>
      <c r="I16" s="67">
        <v>7945</v>
      </c>
      <c r="J16" s="8"/>
      <c r="K16" s="6"/>
      <c r="L16" s="6"/>
      <c r="M16" s="6"/>
    </row>
    <row r="17" spans="1:13" ht="18" customHeight="1">
      <c r="A17" s="104" t="s">
        <v>43</v>
      </c>
      <c r="B17" s="104"/>
      <c r="C17" s="104"/>
      <c r="D17" s="104"/>
      <c r="E17" s="47">
        <f>'млад смерт абсцифры'!E17*1000/'млад см на 1000 род'!H17</f>
        <v>2.8034108164934004</v>
      </c>
      <c r="F17" s="47">
        <f>'млад смерт абсцифры'!F17*1000/'млад см на 1000 род'!I17</f>
        <v>2.1397105097545626</v>
      </c>
      <c r="G17" s="47">
        <f t="shared" si="0"/>
        <v>-23.67474302496329</v>
      </c>
      <c r="H17" s="87">
        <v>8561</v>
      </c>
      <c r="I17" s="67">
        <v>7945</v>
      </c>
      <c r="J17" s="8"/>
      <c r="K17" s="6"/>
      <c r="L17" s="6"/>
      <c r="M17" s="6"/>
    </row>
    <row r="18" spans="1:13" ht="18" customHeight="1">
      <c r="A18" s="103" t="s">
        <v>8</v>
      </c>
      <c r="B18" s="103"/>
      <c r="C18" s="103"/>
      <c r="D18" s="103"/>
      <c r="E18" s="47">
        <f>'млад смерт абсцифры'!E18*1000/'млад см на 1000 род'!H18</f>
        <v>0</v>
      </c>
      <c r="F18" s="47">
        <f>'млад смерт абсцифры'!F18*1000/'млад см на 1000 род'!I18</f>
        <v>0</v>
      </c>
      <c r="G18" s="47" t="e">
        <f t="shared" si="0"/>
        <v>#DIV/0!</v>
      </c>
      <c r="H18" s="87">
        <v>8561</v>
      </c>
      <c r="I18" s="67">
        <v>7945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f>'млад смерт абсцифры'!E19*1000/'млад см на 1000 род'!H19</f>
        <v>0.2336175680411167</v>
      </c>
      <c r="F19" s="47">
        <f>'млад смерт абсцифры'!F19*1000/'млад см на 1000 род'!I19</f>
        <v>0.3775959723096287</v>
      </c>
      <c r="G19" s="47">
        <f t="shared" si="0"/>
        <v>61.62995594713655</v>
      </c>
      <c r="H19" s="87">
        <v>8561</v>
      </c>
      <c r="I19" s="67">
        <v>7945</v>
      </c>
      <c r="J19" s="8"/>
      <c r="K19" s="6"/>
      <c r="L19" s="6"/>
      <c r="M19" s="6"/>
    </row>
    <row r="20" spans="1:13" ht="18" customHeight="1">
      <c r="A20" s="105" t="s">
        <v>10</v>
      </c>
      <c r="B20" s="105"/>
      <c r="C20" s="105"/>
      <c r="D20" s="105"/>
      <c r="E20" s="47">
        <f>'млад смерт абсцифры'!E20*1000/'млад см на 1000 род'!H20</f>
        <v>1.1680878402055834</v>
      </c>
      <c r="F20" s="47">
        <f>'млад смерт абсцифры'!F20*1000/'млад см на 1000 род'!I20</f>
        <v>1.1327879169288861</v>
      </c>
      <c r="G20" s="47">
        <f t="shared" si="0"/>
        <v>-3.0220264317180465</v>
      </c>
      <c r="H20" s="87">
        <v>8561</v>
      </c>
      <c r="I20" s="67">
        <v>7945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f>'млад смерт абсцифры'!E21*1000/'млад см на 1000 род'!H21</f>
        <v>0.8176614881439084</v>
      </c>
      <c r="F21" s="47">
        <f>'млад смерт абсцифры'!F21*1000/'млад см на 1000 род'!I21</f>
        <v>1.2586532410320956</v>
      </c>
      <c r="G21" s="47">
        <f t="shared" si="0"/>
        <v>53.933291378225306</v>
      </c>
      <c r="H21" s="87">
        <v>8561</v>
      </c>
      <c r="I21" s="67">
        <v>7945</v>
      </c>
      <c r="K21" s="6"/>
      <c r="L21" s="6"/>
      <c r="M21" s="6"/>
    </row>
    <row r="22" spans="1:13" ht="18" customHeight="1">
      <c r="A22" s="104" t="s">
        <v>45</v>
      </c>
      <c r="B22" s="104"/>
      <c r="C22" s="104"/>
      <c r="D22" s="104"/>
      <c r="E22" s="47">
        <f>'млад смерт абсцифры'!E22*1000/'млад см на 1000 род'!H22</f>
        <v>0.11680878402055835</v>
      </c>
      <c r="F22" s="47">
        <f>'млад смерт абсцифры'!F22*1000/'млад см на 1000 род'!I22</f>
        <v>0.12586532410320955</v>
      </c>
      <c r="G22" s="47">
        <f t="shared" si="0"/>
        <v>7.753303964757706</v>
      </c>
      <c r="H22" s="87">
        <v>8561</v>
      </c>
      <c r="I22" s="67">
        <v>7945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>
        <f>'млад смерт абсцифры'!E23*1000/'млад см на 1000 род'!H23</f>
        <v>0.4672351360822334</v>
      </c>
      <c r="F23" s="47">
        <f>'млад смерт абсцифры'!F23*1000/'млад см на 1000 род'!I23</f>
        <v>0.6293266205160478</v>
      </c>
      <c r="G23" s="47">
        <f t="shared" si="0"/>
        <v>34.69162995594715</v>
      </c>
      <c r="H23" s="87">
        <v>8561</v>
      </c>
      <c r="I23" s="67">
        <v>7945</v>
      </c>
      <c r="K23" s="6"/>
      <c r="L23" s="6"/>
      <c r="M23" s="6"/>
    </row>
    <row r="24" spans="1:13" ht="18" customHeight="1">
      <c r="A24" s="110" t="s">
        <v>60</v>
      </c>
      <c r="B24" s="110"/>
      <c r="C24" s="110"/>
      <c r="D24" s="110"/>
      <c r="E24" s="110"/>
      <c r="F24" s="110"/>
      <c r="G24" s="110"/>
      <c r="H24" s="55"/>
      <c r="I24" s="56"/>
      <c r="K24" s="6"/>
      <c r="L24" s="6"/>
      <c r="M24" s="6"/>
    </row>
    <row r="25" spans="1:13" ht="18" customHeight="1">
      <c r="A25" s="120"/>
      <c r="B25" s="120"/>
      <c r="C25" s="120"/>
      <c r="D25" s="120"/>
      <c r="E25" s="120"/>
      <c r="F25" s="120"/>
      <c r="G25" s="120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">
      <c r="A30" s="117"/>
      <c r="B30" s="117"/>
      <c r="C30" s="117"/>
      <c r="D30" s="117"/>
      <c r="E30" s="26"/>
      <c r="F30" s="27"/>
      <c r="G30" s="6"/>
      <c r="H30" s="6"/>
      <c r="K30" s="6"/>
      <c r="L30" s="6"/>
      <c r="M30" s="6"/>
    </row>
    <row r="31" spans="1:13" ht="15">
      <c r="A31" s="118"/>
      <c r="B31" s="118"/>
      <c r="C31" s="118"/>
      <c r="D31" s="118"/>
      <c r="E31" s="23"/>
      <c r="F31" s="25"/>
      <c r="G31" s="6"/>
      <c r="H31" s="6"/>
      <c r="K31" s="6"/>
      <c r="L31" s="6"/>
      <c r="M31" s="6"/>
    </row>
    <row r="32" spans="1:13" ht="1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">
      <c r="A33" s="119"/>
      <c r="B33" s="119"/>
      <c r="C33" s="119"/>
      <c r="D33" s="119"/>
      <c r="E33" s="26"/>
      <c r="F33" s="27"/>
      <c r="G33" s="6"/>
      <c r="H33" s="6"/>
      <c r="K33" s="6"/>
      <c r="L33" s="6"/>
      <c r="M33" s="6"/>
    </row>
    <row r="34" spans="1:13" ht="1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">
      <c r="A35" s="117"/>
      <c r="B35" s="117"/>
      <c r="C35" s="117"/>
      <c r="D35" s="117"/>
      <c r="E35" s="26"/>
      <c r="F35" s="27"/>
      <c r="H35" s="6"/>
      <c r="K35" s="6"/>
      <c r="L35" s="6"/>
      <c r="M35" s="6"/>
    </row>
    <row r="36" spans="1:13" ht="1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A24:G24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95" t="s">
        <v>125</v>
      </c>
      <c r="B1" s="95"/>
      <c r="C1" s="95"/>
      <c r="D1" s="95"/>
      <c r="E1" s="95"/>
      <c r="F1" s="95"/>
      <c r="G1" s="95"/>
      <c r="H1" s="95"/>
    </row>
    <row r="2" spans="1:11" ht="17.25">
      <c r="A2" s="95" t="s">
        <v>148</v>
      </c>
      <c r="B2" s="95"/>
      <c r="C2" s="95"/>
      <c r="D2" s="95"/>
      <c r="E2" s="95"/>
      <c r="F2" s="95"/>
      <c r="G2" s="95"/>
      <c r="H2" s="95"/>
      <c r="I2" s="73" t="s">
        <v>133</v>
      </c>
      <c r="J2" s="73"/>
      <c r="K2" s="73"/>
    </row>
    <row r="3" spans="1:8" ht="18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25"/>
      <c r="B4" s="124" t="s">
        <v>64</v>
      </c>
      <c r="C4" s="124" t="s">
        <v>126</v>
      </c>
      <c r="D4" s="124" t="s">
        <v>134</v>
      </c>
      <c r="E4" s="124"/>
      <c r="F4" s="124" t="s">
        <v>127</v>
      </c>
      <c r="G4" s="124"/>
      <c r="H4" s="41" t="s">
        <v>124</v>
      </c>
      <c r="I4" s="122" t="s">
        <v>135</v>
      </c>
      <c r="J4" s="122"/>
      <c r="K4" s="123" t="s">
        <v>144</v>
      </c>
    </row>
    <row r="5" spans="1:11" ht="18">
      <c r="A5" s="125"/>
      <c r="B5" s="124"/>
      <c r="C5" s="124"/>
      <c r="D5" s="58" t="s">
        <v>65</v>
      </c>
      <c r="E5" s="58" t="s">
        <v>66</v>
      </c>
      <c r="F5" s="58" t="s">
        <v>65</v>
      </c>
      <c r="G5" s="58" t="s">
        <v>66</v>
      </c>
      <c r="H5" s="41" t="s">
        <v>65</v>
      </c>
      <c r="I5" s="58" t="s">
        <v>65</v>
      </c>
      <c r="J5" s="58" t="s">
        <v>66</v>
      </c>
      <c r="K5" s="123"/>
    </row>
    <row r="6" spans="1:11" ht="18" customHeight="1">
      <c r="A6" s="42"/>
      <c r="B6" s="60" t="s">
        <v>69</v>
      </c>
      <c r="C6" s="60"/>
      <c r="D6" s="61">
        <v>50</v>
      </c>
      <c r="E6" s="61">
        <v>73</v>
      </c>
      <c r="F6" s="90">
        <f>D6/I6*100000</f>
        <v>95.12394650229248</v>
      </c>
      <c r="G6" s="90">
        <f>E6/J6*100000</f>
        <v>39.12866362213503</v>
      </c>
      <c r="H6" s="91">
        <f>D6*1000/K6</f>
        <v>6.293266205160478</v>
      </c>
      <c r="I6" s="63">
        <v>52563</v>
      </c>
      <c r="J6" s="63">
        <v>186564</v>
      </c>
      <c r="K6" s="71">
        <v>7945</v>
      </c>
    </row>
    <row r="7" spans="1:11" ht="18" customHeight="1">
      <c r="A7" s="42" t="s">
        <v>70</v>
      </c>
      <c r="B7" s="42" t="s">
        <v>71</v>
      </c>
      <c r="C7" s="58" t="s">
        <v>105</v>
      </c>
      <c r="D7" s="58">
        <v>5</v>
      </c>
      <c r="E7" s="58">
        <v>5</v>
      </c>
      <c r="F7" s="51">
        <f aca="true" t="shared" si="0" ref="F7:F25">D7/I7*100000</f>
        <v>9.512394650229249</v>
      </c>
      <c r="G7" s="51">
        <f aca="true" t="shared" si="1" ref="G7:G25">E7/J7*100000</f>
        <v>2.6800454535708926</v>
      </c>
      <c r="H7" s="62">
        <f aca="true" t="shared" si="2" ref="H7:H25">D7*1000/K7</f>
        <v>0.6293266205160478</v>
      </c>
      <c r="I7" s="63">
        <v>52563</v>
      </c>
      <c r="J7" s="63">
        <v>186564</v>
      </c>
      <c r="K7" s="71">
        <v>7945</v>
      </c>
    </row>
    <row r="8" spans="1:11" ht="18" customHeight="1">
      <c r="A8" s="42" t="s">
        <v>72</v>
      </c>
      <c r="B8" s="42" t="s">
        <v>128</v>
      </c>
      <c r="C8" s="58" t="s">
        <v>106</v>
      </c>
      <c r="D8" s="58">
        <v>1</v>
      </c>
      <c r="E8" s="58">
        <v>5</v>
      </c>
      <c r="F8" s="51">
        <f t="shared" si="0"/>
        <v>1.9024789300458498</v>
      </c>
      <c r="G8" s="51">
        <f t="shared" si="1"/>
        <v>2.6800454535708926</v>
      </c>
      <c r="H8" s="62">
        <f t="shared" si="2"/>
        <v>0.12586532410320955</v>
      </c>
      <c r="I8" s="63">
        <v>52563</v>
      </c>
      <c r="J8" s="63">
        <v>186564</v>
      </c>
      <c r="K8" s="71">
        <v>7945</v>
      </c>
    </row>
    <row r="9" spans="1:11" ht="18" customHeight="1">
      <c r="A9" s="42" t="s">
        <v>73</v>
      </c>
      <c r="B9" s="42" t="s">
        <v>75</v>
      </c>
      <c r="C9" s="58" t="s">
        <v>107</v>
      </c>
      <c r="D9" s="58">
        <v>1</v>
      </c>
      <c r="E9" s="58">
        <v>1</v>
      </c>
      <c r="F9" s="51">
        <f t="shared" si="0"/>
        <v>1.9024789300458498</v>
      </c>
      <c r="G9" s="51">
        <f t="shared" si="1"/>
        <v>0.5360090907141785</v>
      </c>
      <c r="H9" s="62">
        <f t="shared" si="2"/>
        <v>0.12586532410320955</v>
      </c>
      <c r="I9" s="63">
        <v>52563</v>
      </c>
      <c r="J9" s="63">
        <v>186564</v>
      </c>
      <c r="K9" s="71">
        <v>7945</v>
      </c>
    </row>
    <row r="10" spans="1:11" ht="18" customHeight="1">
      <c r="A10" s="42" t="s">
        <v>85</v>
      </c>
      <c r="B10" s="42" t="s">
        <v>76</v>
      </c>
      <c r="C10" s="58" t="s">
        <v>108</v>
      </c>
      <c r="D10" s="58">
        <v>0</v>
      </c>
      <c r="E10" s="58">
        <v>1</v>
      </c>
      <c r="F10" s="51">
        <f t="shared" si="0"/>
        <v>0</v>
      </c>
      <c r="G10" s="51">
        <f t="shared" si="1"/>
        <v>0.5360090907141785</v>
      </c>
      <c r="H10" s="62">
        <f t="shared" si="2"/>
        <v>0</v>
      </c>
      <c r="I10" s="63">
        <v>52563</v>
      </c>
      <c r="J10" s="63">
        <v>186564</v>
      </c>
      <c r="K10" s="71">
        <v>7945</v>
      </c>
    </row>
    <row r="11" spans="1:11" ht="18" customHeight="1">
      <c r="A11" s="42" t="s">
        <v>86</v>
      </c>
      <c r="B11" s="42" t="s">
        <v>77</v>
      </c>
      <c r="C11" s="58" t="s">
        <v>109</v>
      </c>
      <c r="D11" s="58"/>
      <c r="E11" s="58"/>
      <c r="F11" s="51">
        <f t="shared" si="0"/>
        <v>0</v>
      </c>
      <c r="G11" s="51">
        <f t="shared" si="1"/>
        <v>0</v>
      </c>
      <c r="H11" s="62">
        <f t="shared" si="2"/>
        <v>0</v>
      </c>
      <c r="I11" s="63">
        <v>52563</v>
      </c>
      <c r="J11" s="63">
        <v>186564</v>
      </c>
      <c r="K11" s="71">
        <v>7945</v>
      </c>
    </row>
    <row r="12" spans="1:11" ht="18" customHeight="1">
      <c r="A12" s="42" t="s">
        <v>87</v>
      </c>
      <c r="B12" s="42" t="s">
        <v>74</v>
      </c>
      <c r="C12" s="58" t="s">
        <v>110</v>
      </c>
      <c r="D12" s="58">
        <v>3</v>
      </c>
      <c r="E12" s="58">
        <v>8</v>
      </c>
      <c r="F12" s="51">
        <f t="shared" si="0"/>
        <v>5.707436790137549</v>
      </c>
      <c r="G12" s="51">
        <f t="shared" si="1"/>
        <v>4.288072725713428</v>
      </c>
      <c r="H12" s="62">
        <f t="shared" si="2"/>
        <v>0.3775959723096287</v>
      </c>
      <c r="I12" s="63">
        <v>52563</v>
      </c>
      <c r="J12" s="63">
        <v>186564</v>
      </c>
      <c r="K12" s="71">
        <v>7945</v>
      </c>
    </row>
    <row r="13" spans="1:11" ht="18" customHeight="1">
      <c r="A13" s="42" t="s">
        <v>88</v>
      </c>
      <c r="B13" s="42" t="s">
        <v>98</v>
      </c>
      <c r="C13" s="58" t="s">
        <v>111</v>
      </c>
      <c r="D13" s="58"/>
      <c r="E13" s="58"/>
      <c r="F13" s="51">
        <f t="shared" si="0"/>
        <v>0</v>
      </c>
      <c r="G13" s="51">
        <f t="shared" si="1"/>
        <v>0</v>
      </c>
      <c r="H13" s="62">
        <f t="shared" si="2"/>
        <v>0</v>
      </c>
      <c r="I13" s="63">
        <v>52563</v>
      </c>
      <c r="J13" s="63">
        <v>186564</v>
      </c>
      <c r="K13" s="71">
        <v>7945</v>
      </c>
    </row>
    <row r="14" spans="1:11" ht="18" customHeight="1">
      <c r="A14" s="42" t="s">
        <v>89</v>
      </c>
      <c r="B14" s="42" t="s">
        <v>99</v>
      </c>
      <c r="C14" s="58" t="s">
        <v>112</v>
      </c>
      <c r="D14" s="58"/>
      <c r="E14" s="58"/>
      <c r="F14" s="51">
        <f t="shared" si="0"/>
        <v>0</v>
      </c>
      <c r="G14" s="51">
        <f t="shared" si="1"/>
        <v>0</v>
      </c>
      <c r="H14" s="62">
        <f t="shared" si="2"/>
        <v>0</v>
      </c>
      <c r="I14" s="63">
        <v>52563</v>
      </c>
      <c r="J14" s="63">
        <v>186564</v>
      </c>
      <c r="K14" s="71">
        <v>7945</v>
      </c>
    </row>
    <row r="15" spans="1:11" ht="18" customHeight="1">
      <c r="A15" s="42" t="s">
        <v>90</v>
      </c>
      <c r="B15" s="42" t="s">
        <v>78</v>
      </c>
      <c r="C15" s="58" t="s">
        <v>113</v>
      </c>
      <c r="D15" s="58">
        <v>1</v>
      </c>
      <c r="E15" s="58">
        <v>1</v>
      </c>
      <c r="F15" s="51">
        <f t="shared" si="0"/>
        <v>1.9024789300458498</v>
      </c>
      <c r="G15" s="51">
        <f t="shared" si="1"/>
        <v>0.5360090907141785</v>
      </c>
      <c r="H15" s="62">
        <f t="shared" si="2"/>
        <v>0.12586532410320955</v>
      </c>
      <c r="I15" s="63">
        <v>52563</v>
      </c>
      <c r="J15" s="63">
        <v>186564</v>
      </c>
      <c r="K15" s="71">
        <v>7945</v>
      </c>
    </row>
    <row r="16" spans="1:11" ht="18" customHeight="1">
      <c r="A16" s="42" t="s">
        <v>91</v>
      </c>
      <c r="B16" s="42" t="s">
        <v>100</v>
      </c>
      <c r="C16" s="58" t="s">
        <v>114</v>
      </c>
      <c r="D16" s="58"/>
      <c r="E16" s="58">
        <v>2</v>
      </c>
      <c r="F16" s="51">
        <f t="shared" si="0"/>
        <v>0</v>
      </c>
      <c r="G16" s="51">
        <f t="shared" si="1"/>
        <v>1.072018181428357</v>
      </c>
      <c r="H16" s="62">
        <f t="shared" si="2"/>
        <v>0</v>
      </c>
      <c r="I16" s="63">
        <v>52563</v>
      </c>
      <c r="J16" s="63">
        <v>186564</v>
      </c>
      <c r="K16" s="71">
        <v>7945</v>
      </c>
    </row>
    <row r="17" spans="1:11" ht="18" customHeight="1">
      <c r="A17" s="42" t="s">
        <v>92</v>
      </c>
      <c r="B17" s="42" t="s">
        <v>79</v>
      </c>
      <c r="C17" s="58" t="s">
        <v>115</v>
      </c>
      <c r="D17" s="58"/>
      <c r="E17" s="58"/>
      <c r="F17" s="51">
        <f t="shared" si="0"/>
        <v>0</v>
      </c>
      <c r="G17" s="51">
        <f t="shared" si="1"/>
        <v>0</v>
      </c>
      <c r="H17" s="62">
        <f t="shared" si="2"/>
        <v>0</v>
      </c>
      <c r="I17" s="63">
        <v>52563</v>
      </c>
      <c r="J17" s="63">
        <v>186564</v>
      </c>
      <c r="K17" s="71">
        <v>7945</v>
      </c>
    </row>
    <row r="18" spans="1:11" ht="18" customHeight="1">
      <c r="A18" s="42" t="s">
        <v>93</v>
      </c>
      <c r="B18" s="42" t="s">
        <v>80</v>
      </c>
      <c r="C18" s="58" t="s">
        <v>116</v>
      </c>
      <c r="D18" s="58"/>
      <c r="E18" s="58"/>
      <c r="F18" s="51">
        <f t="shared" si="0"/>
        <v>0</v>
      </c>
      <c r="G18" s="51">
        <f t="shared" si="1"/>
        <v>0</v>
      </c>
      <c r="H18" s="62">
        <f t="shared" si="2"/>
        <v>0</v>
      </c>
      <c r="I18" s="63">
        <v>52563</v>
      </c>
      <c r="J18" s="63">
        <v>186564</v>
      </c>
      <c r="K18" s="71">
        <v>7945</v>
      </c>
    </row>
    <row r="19" spans="1:11" ht="18" customHeight="1">
      <c r="A19" s="42" t="s">
        <v>94</v>
      </c>
      <c r="B19" s="42" t="s">
        <v>81</v>
      </c>
      <c r="C19" s="58" t="s">
        <v>117</v>
      </c>
      <c r="D19" s="58"/>
      <c r="E19" s="58"/>
      <c r="F19" s="51">
        <f t="shared" si="0"/>
        <v>0</v>
      </c>
      <c r="G19" s="51">
        <f t="shared" si="1"/>
        <v>0</v>
      </c>
      <c r="H19" s="62">
        <f t="shared" si="2"/>
        <v>0</v>
      </c>
      <c r="I19" s="63">
        <v>52563</v>
      </c>
      <c r="J19" s="63">
        <v>186564</v>
      </c>
      <c r="K19" s="71">
        <v>7945</v>
      </c>
    </row>
    <row r="20" spans="1:11" ht="18" customHeight="1">
      <c r="A20" s="42" t="s">
        <v>95</v>
      </c>
      <c r="B20" s="42" t="s">
        <v>82</v>
      </c>
      <c r="C20" s="58" t="s">
        <v>118</v>
      </c>
      <c r="D20" s="58"/>
      <c r="E20" s="58"/>
      <c r="F20" s="51">
        <f t="shared" si="0"/>
        <v>0</v>
      </c>
      <c r="G20" s="51">
        <f t="shared" si="1"/>
        <v>0</v>
      </c>
      <c r="H20" s="62">
        <f t="shared" si="2"/>
        <v>0</v>
      </c>
      <c r="I20" s="63">
        <v>52563</v>
      </c>
      <c r="J20" s="63">
        <v>186564</v>
      </c>
      <c r="K20" s="71">
        <v>7945</v>
      </c>
    </row>
    <row r="21" spans="1:11" ht="18" customHeight="1">
      <c r="A21" s="42" t="s">
        <v>96</v>
      </c>
      <c r="B21" s="42" t="s">
        <v>101</v>
      </c>
      <c r="C21" s="58" t="s">
        <v>119</v>
      </c>
      <c r="D21" s="58"/>
      <c r="E21" s="58"/>
      <c r="F21" s="51">
        <f t="shared" si="0"/>
        <v>0</v>
      </c>
      <c r="G21" s="51">
        <f t="shared" si="1"/>
        <v>0</v>
      </c>
      <c r="H21" s="62">
        <f t="shared" si="2"/>
        <v>0</v>
      </c>
      <c r="I21" s="63">
        <v>52563</v>
      </c>
      <c r="J21" s="63">
        <v>186564</v>
      </c>
      <c r="K21" s="71">
        <v>7945</v>
      </c>
    </row>
    <row r="22" spans="1:11" ht="18" customHeight="1">
      <c r="A22" s="42" t="s">
        <v>97</v>
      </c>
      <c r="B22" s="42" t="s">
        <v>84</v>
      </c>
      <c r="C22" s="58" t="s">
        <v>120</v>
      </c>
      <c r="D22" s="58">
        <v>18</v>
      </c>
      <c r="E22" s="58">
        <v>19</v>
      </c>
      <c r="F22" s="51">
        <f t="shared" si="0"/>
        <v>34.2446207408253</v>
      </c>
      <c r="G22" s="51">
        <f t="shared" si="1"/>
        <v>10.184172723569393</v>
      </c>
      <c r="H22" s="62">
        <f t="shared" si="2"/>
        <v>2.2655758338577723</v>
      </c>
      <c r="I22" s="63">
        <v>52563</v>
      </c>
      <c r="J22" s="63">
        <v>186564</v>
      </c>
      <c r="K22" s="71">
        <v>7945</v>
      </c>
    </row>
    <row r="23" spans="1:11" ht="18" customHeight="1">
      <c r="A23" s="42" t="s">
        <v>102</v>
      </c>
      <c r="B23" s="42" t="s">
        <v>67</v>
      </c>
      <c r="C23" s="58" t="s">
        <v>121</v>
      </c>
      <c r="D23" s="58">
        <v>11</v>
      </c>
      <c r="E23" s="58">
        <v>9</v>
      </c>
      <c r="F23" s="51">
        <f t="shared" si="0"/>
        <v>20.927268230504346</v>
      </c>
      <c r="G23" s="51">
        <f t="shared" si="1"/>
        <v>4.824081816427607</v>
      </c>
      <c r="H23" s="62">
        <f t="shared" si="2"/>
        <v>1.3845185651353051</v>
      </c>
      <c r="I23" s="63">
        <v>52563</v>
      </c>
      <c r="J23" s="63">
        <v>186564</v>
      </c>
      <c r="K23" s="71">
        <v>7945</v>
      </c>
    </row>
    <row r="24" spans="1:11" ht="18" customHeight="1">
      <c r="A24" s="42" t="s">
        <v>103</v>
      </c>
      <c r="B24" s="42" t="s">
        <v>83</v>
      </c>
      <c r="C24" s="58" t="s">
        <v>122</v>
      </c>
      <c r="D24" s="58">
        <v>3</v>
      </c>
      <c r="E24" s="58">
        <v>3</v>
      </c>
      <c r="F24" s="51">
        <f t="shared" si="0"/>
        <v>5.707436790137549</v>
      </c>
      <c r="G24" s="51">
        <f t="shared" si="1"/>
        <v>1.6080272721425357</v>
      </c>
      <c r="H24" s="62">
        <f t="shared" si="2"/>
        <v>0.3775959723096287</v>
      </c>
      <c r="I24" s="63">
        <v>52563</v>
      </c>
      <c r="J24" s="63">
        <v>186564</v>
      </c>
      <c r="K24" s="71">
        <v>7945</v>
      </c>
    </row>
    <row r="25" spans="1:11" ht="18" customHeight="1">
      <c r="A25" s="42" t="s">
        <v>104</v>
      </c>
      <c r="B25" s="42" t="s">
        <v>68</v>
      </c>
      <c r="C25" s="58" t="s">
        <v>123</v>
      </c>
      <c r="D25" s="58">
        <v>7</v>
      </c>
      <c r="E25" s="58">
        <v>19</v>
      </c>
      <c r="F25" s="51">
        <f t="shared" si="0"/>
        <v>13.317352510320948</v>
      </c>
      <c r="G25" s="51">
        <f t="shared" si="1"/>
        <v>10.184172723569393</v>
      </c>
      <c r="H25" s="62">
        <f t="shared" si="2"/>
        <v>0.8810572687224669</v>
      </c>
      <c r="I25" s="63">
        <v>52563</v>
      </c>
      <c r="J25" s="63">
        <v>186564</v>
      </c>
      <c r="K25" s="71">
        <v>7945</v>
      </c>
    </row>
    <row r="26" spans="1:8" ht="28.5" customHeight="1">
      <c r="A26" s="121" t="s">
        <v>136</v>
      </c>
      <c r="B26" s="121"/>
      <c r="C26" s="121"/>
      <c r="D26" s="121"/>
      <c r="E26" s="121"/>
      <c r="F26" s="121"/>
      <c r="G26" s="121"/>
      <c r="H26" s="121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2020-02-03T14:10:42Z</cp:lastPrinted>
  <dcterms:created xsi:type="dcterms:W3CDTF">2010-08-26T07:05:00Z</dcterms:created>
  <dcterms:modified xsi:type="dcterms:W3CDTF">2020-02-03T14:10:46Z</dcterms:modified>
  <cp:category/>
  <cp:version/>
  <cp:contentType/>
  <cp:contentStatus/>
</cp:coreProperties>
</file>