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activeTab="0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абс.цифры'!$A$1:$I$29</definedName>
  </definedNames>
  <calcPr fullCalcOnLoad="1"/>
</workbook>
</file>

<file path=xl/sharedStrings.xml><?xml version="1.0" encoding="utf-8"?>
<sst xmlns="http://schemas.openxmlformats.org/spreadsheetml/2006/main" count="215" uniqueCount="145">
  <si>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</si>
  <si>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</si>
  <si>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</si>
  <si>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</si>
  <si>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</si>
  <si>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</si>
  <si>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</si>
  <si>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</si>
  <si>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</si>
  <si>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</si>
  <si>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</si>
  <si>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</si>
  <si>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</si>
  <si>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</si>
  <si>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</si>
  <si>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</si>
  <si>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</si>
  <si>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</si>
  <si>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</si>
  <si>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</si>
  <si>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</si>
  <si>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</si>
  <si>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</si>
  <si>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</si>
  <si>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</si>
  <si>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</si>
  <si>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</si>
  <si>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</si>
  <si>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</si>
  <si>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</si>
  <si>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</si>
  <si>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</si>
  <si>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</si>
  <si>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</si>
  <si>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</si>
  <si>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</si>
  <si>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</si>
  <si>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</si>
  <si>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</si>
  <si>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</si>
  <si>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</si>
  <si>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</si>
  <si>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</si>
  <si>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</si>
  <si>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</si>
  <si>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</si>
  <si>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</si>
  <si>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</si>
  <si>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</si>
  <si>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</si>
  <si>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</si>
  <si>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</si>
  <si>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</si>
  <si>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</si>
  <si>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</si>
  <si>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</si>
  <si>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</si>
  <si>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</si>
  <si>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</si>
  <si>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</si>
  <si>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</si>
  <si>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</si>
  <si>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2017г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</si>
  <si>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</si>
  <si>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</si>
  <si>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</si>
  <si>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</si>
  <si>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</si>
  <si>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</si>
  <si>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01.01 2017</t>
  </si>
  <si>
    <t>* информация рассчитана РМИАЦ по абсолютным данным Комистат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</si>
  <si>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</si>
  <si>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</si>
  <si>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</si>
  <si>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</si>
  <si>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</si>
  <si>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</si>
  <si>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</si>
  <si>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</si>
  <si>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</si>
  <si>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</si>
  <si>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</si>
  <si>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</si>
  <si>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</si>
  <si>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</si>
  <si>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</si>
  <si>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</si>
  <si>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</si>
  <si>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</si>
  <si>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</si>
  <si>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</si>
  <si>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</si>
  <si>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</si>
  <si>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</si>
  <si>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</si>
  <si>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</si>
  <si>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</si>
  <si>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</si>
  <si>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</si>
  <si>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</si>
  <si>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</si>
  <si>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</si>
  <si>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</si>
  <si>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</si>
  <si>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</si>
  <si>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</si>
  <si>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</si>
  <si>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</si>
  <si>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</si>
  <si>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</si>
  <si>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</si>
  <si>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</si>
  <si>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</si>
  <si>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</si>
  <si>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</si>
  <si>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</si>
  <si>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</si>
  <si>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</si>
  <si>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</si>
  <si>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</si>
  <si>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</si>
  <si>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</si>
  <si>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</si>
  <si>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</si>
  <si>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</si>
  <si>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</si>
  <si>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</si>
  <si>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</si>
  <si>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</si>
  <si>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</si>
  <si>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</si>
  <si>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</si>
  <si>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</si>
  <si>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</si>
  <si>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Население на 01.01.2017 года (на 2018 год населения по возр нет)</t>
  </si>
  <si>
    <t>Коэффициенты смертности на 100 000 населения соответствующего возраста*</t>
  </si>
  <si>
    <t xml:space="preserve">Абсолютное число умерших </t>
  </si>
  <si>
    <t>Новообразования</t>
  </si>
  <si>
    <t>* абсолютное количество умерших по причинам смерти сформировано без учета окончательных диагнозов,показатель  рассчитан ГБУЗ РК "РМИАЦ" на население на 01.01.2017 года (на 01.01.2018 года- абсолютного количества половозрастного состава населения нет)</t>
  </si>
  <si>
    <t>(абсолютные цифры*) за  январь-июль 2017-2018 г.г.</t>
  </si>
  <si>
    <t xml:space="preserve">за  январь-июль 2017-2018 г.г. </t>
  </si>
  <si>
    <t>ПО РЕСПУБЛИКЕ КОМИ  за январь-июль 2017-2018 г.г.</t>
  </si>
  <si>
    <t>ПО РЕСПУБЛИКЕ КОМИ за  январь-июль  2017-2018 г.г.</t>
  </si>
  <si>
    <t>за январь- июль 2018 года.*</t>
  </si>
  <si>
    <t>Родилось живыми за 7 мес.2018г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</si>
</sst>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1" fontId="63" fillId="0" borderId="0" xfId="53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1" fontId="64" fillId="0" borderId="0" xfId="53" applyNumberFormat="1" applyFont="1" applyFill="1" applyBorder="1" applyAlignment="1">
      <alignment horizontal="center"/>
      <protection/>
    </xf>
    <xf numFmtId="0" fontId="12" fillId="0" borderId="13" xfId="0" applyNumberFormat="1" applyFont="1" applyFill="1" applyBorder="1" applyAlignment="1">
      <alignment horizontal="center" vertical="center"/>
    </xf>
    <xf numFmtId="1" fontId="16" fillId="0" borderId="13" xfId="54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0" fontId="11" fillId="0" borderId="13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172" fontId="12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1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pane xSplit="1" ySplit="5" topLeftCell="E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:G28"/>
    </sheetView>
  </sheetViews>
  <sheetFormatPr defaultColWidth="9.125" defaultRowHeight="12.75"/>
  <cols>
    <col min="1" max="1" width="72.5039062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1:8" ht="17.25">
      <c r="A1" s="85" t="s">
        <v>0</v>
      </c>
      <c r="B1" s="85"/>
      <c r="C1" s="85"/>
      <c r="D1" s="85"/>
      <c r="E1" s="85"/>
      <c r="F1" s="85"/>
      <c r="G1" s="85"/>
      <c r="H1" s="1"/>
    </row>
    <row r="2" spans="1:8" ht="17.25">
      <c r="A2" s="85" t="s">
        <v>139</v>
      </c>
      <c r="B2" s="85"/>
      <c r="C2" s="85"/>
      <c r="D2" s="85"/>
      <c r="E2" s="85"/>
      <c r="F2" s="85"/>
      <c r="G2" s="85"/>
      <c r="H2" s="1"/>
    </row>
    <row r="3" spans="1:11" ht="18" customHeight="1">
      <c r="A3" s="86" t="s">
        <v>1</v>
      </c>
      <c r="B3" s="87" t="s">
        <v>14</v>
      </c>
      <c r="C3" s="87"/>
      <c r="D3" s="88" t="s">
        <v>66</v>
      </c>
      <c r="E3" s="88"/>
      <c r="F3" s="88" t="s">
        <v>15</v>
      </c>
      <c r="G3" s="88"/>
      <c r="H3" s="84" t="s">
        <v>49</v>
      </c>
      <c r="I3" s="84"/>
      <c r="J3" s="3"/>
      <c r="K3" s="4"/>
    </row>
    <row r="4" spans="1:13" ht="18" customHeight="1">
      <c r="A4" s="86"/>
      <c r="B4" s="87"/>
      <c r="C4" s="87"/>
      <c r="D4" s="88"/>
      <c r="E4" s="88"/>
      <c r="F4" s="88"/>
      <c r="G4" s="88"/>
      <c r="H4" s="84"/>
      <c r="I4" s="84"/>
      <c r="J4" s="83" t="s">
        <v>37</v>
      </c>
      <c r="K4" s="83"/>
      <c r="L4" s="59"/>
      <c r="M4" s="3"/>
    </row>
    <row r="5" spans="1:13" ht="18" customHeight="1">
      <c r="A5" s="86"/>
      <c r="B5" s="42" t="s">
        <v>62</v>
      </c>
      <c r="C5" s="42" t="s">
        <v>68</v>
      </c>
      <c r="D5" s="42" t="s">
        <v>62</v>
      </c>
      <c r="E5" s="42" t="s">
        <v>68</v>
      </c>
      <c r="F5" s="42" t="s">
        <v>62</v>
      </c>
      <c r="G5" s="42" t="s">
        <v>68</v>
      </c>
      <c r="H5" s="42" t="s">
        <v>62</v>
      </c>
      <c r="I5" s="42" t="s">
        <v>68</v>
      </c>
      <c r="J5" s="55" t="s">
        <v>69</v>
      </c>
      <c r="K5" s="56">
        <v>43101</v>
      </c>
      <c r="L5" s="51"/>
      <c r="M5" s="3"/>
    </row>
    <row r="6" spans="1:13" ht="18" customHeight="1">
      <c r="A6" s="50" t="s">
        <v>16</v>
      </c>
      <c r="B6" s="74">
        <v>5695</v>
      </c>
      <c r="C6" s="74">
        <v>5043</v>
      </c>
      <c r="D6" s="74">
        <v>5897</v>
      </c>
      <c r="E6" s="74">
        <v>5854</v>
      </c>
      <c r="F6" s="74">
        <v>28</v>
      </c>
      <c r="G6" s="74">
        <v>21</v>
      </c>
      <c r="H6" s="81">
        <f aca="true" t="shared" si="0" ref="H6:H28">B6-D6</f>
        <v>-202</v>
      </c>
      <c r="I6" s="75">
        <f>C6-E6</f>
        <v>-811</v>
      </c>
      <c r="J6" s="38">
        <v>850554</v>
      </c>
      <c r="K6" s="63">
        <v>840873</v>
      </c>
      <c r="L6" s="8"/>
      <c r="M6" s="8"/>
    </row>
    <row r="7" spans="1:13" ht="18" customHeight="1">
      <c r="A7" s="44" t="s">
        <v>52</v>
      </c>
      <c r="B7" s="80">
        <v>4280</v>
      </c>
      <c r="C7" s="80">
        <v>3733</v>
      </c>
      <c r="D7" s="80">
        <v>4132</v>
      </c>
      <c r="E7" s="80">
        <v>4084</v>
      </c>
      <c r="F7" s="80">
        <v>22</v>
      </c>
      <c r="G7" s="80">
        <v>17</v>
      </c>
      <c r="H7" s="62">
        <f t="shared" si="0"/>
        <v>148</v>
      </c>
      <c r="I7" s="43">
        <f aca="true" t="shared" si="1" ref="I7:I28">C7-E7</f>
        <v>-351</v>
      </c>
      <c r="J7" s="52">
        <v>663428</v>
      </c>
      <c r="K7" s="64">
        <v>656821</v>
      </c>
      <c r="L7" s="8"/>
      <c r="M7" s="8"/>
    </row>
    <row r="8" spans="1:13" ht="18" customHeight="1">
      <c r="A8" s="44" t="s">
        <v>51</v>
      </c>
      <c r="B8" s="80">
        <v>1415</v>
      </c>
      <c r="C8" s="80">
        <v>1310</v>
      </c>
      <c r="D8" s="80">
        <v>1765</v>
      </c>
      <c r="E8" s="80">
        <v>1770</v>
      </c>
      <c r="F8" s="80">
        <v>6</v>
      </c>
      <c r="G8" s="80">
        <v>4</v>
      </c>
      <c r="H8" s="62">
        <f t="shared" si="0"/>
        <v>-350</v>
      </c>
      <c r="I8" s="43">
        <f t="shared" si="1"/>
        <v>-460</v>
      </c>
      <c r="J8" s="52">
        <v>187126</v>
      </c>
      <c r="K8" s="64">
        <v>184052</v>
      </c>
      <c r="L8" s="8"/>
      <c r="M8" s="8"/>
    </row>
    <row r="9" spans="1:16" ht="18" customHeight="1">
      <c r="A9" s="44" t="s">
        <v>63</v>
      </c>
      <c r="B9" s="80">
        <v>74</v>
      </c>
      <c r="C9" s="80">
        <v>63</v>
      </c>
      <c r="D9" s="80">
        <v>91</v>
      </c>
      <c r="E9" s="80">
        <v>96</v>
      </c>
      <c r="F9" s="80">
        <v>1</v>
      </c>
      <c r="G9" s="80"/>
      <c r="H9" s="62">
        <f t="shared" si="0"/>
        <v>-17</v>
      </c>
      <c r="I9" s="43">
        <f t="shared" si="1"/>
        <v>-33</v>
      </c>
      <c r="J9" s="66">
        <v>12042</v>
      </c>
      <c r="K9" s="68">
        <v>11797</v>
      </c>
      <c r="L9" s="8"/>
      <c r="M9" s="8"/>
      <c r="N9" s="53"/>
      <c r="O9" s="15"/>
      <c r="P9" s="15"/>
    </row>
    <row r="10" spans="1:16" ht="18" customHeight="1">
      <c r="A10" s="44" t="s">
        <v>17</v>
      </c>
      <c r="B10" s="80">
        <v>160</v>
      </c>
      <c r="C10" s="80">
        <v>163</v>
      </c>
      <c r="D10" s="80">
        <v>158</v>
      </c>
      <c r="E10" s="80">
        <v>149</v>
      </c>
      <c r="F10" s="61"/>
      <c r="G10" s="80">
        <v>1</v>
      </c>
      <c r="H10" s="62">
        <f t="shared" si="0"/>
        <v>2</v>
      </c>
      <c r="I10" s="43">
        <f t="shared" si="1"/>
        <v>14</v>
      </c>
      <c r="J10" s="66">
        <v>17410</v>
      </c>
      <c r="K10" s="68">
        <v>17297</v>
      </c>
      <c r="L10" s="8"/>
      <c r="M10" s="8"/>
      <c r="N10" s="53"/>
      <c r="O10" s="15"/>
      <c r="P10" s="15"/>
    </row>
    <row r="11" spans="1:16" ht="18" customHeight="1">
      <c r="A11" s="44" t="s">
        <v>18</v>
      </c>
      <c r="B11" s="80">
        <v>109</v>
      </c>
      <c r="C11" s="80">
        <v>85</v>
      </c>
      <c r="D11" s="80">
        <v>173</v>
      </c>
      <c r="E11" s="80">
        <v>143</v>
      </c>
      <c r="F11" s="61"/>
      <c r="G11" s="80">
        <v>1</v>
      </c>
      <c r="H11" s="62">
        <f t="shared" si="0"/>
        <v>-64</v>
      </c>
      <c r="I11" s="43">
        <f t="shared" si="1"/>
        <v>-58</v>
      </c>
      <c r="J11" s="66">
        <v>19453</v>
      </c>
      <c r="K11" s="68">
        <v>19013</v>
      </c>
      <c r="L11" s="8"/>
      <c r="M11" s="8"/>
      <c r="N11" s="53"/>
      <c r="O11" s="15"/>
      <c r="P11" s="15"/>
    </row>
    <row r="12" spans="1:16" ht="18" customHeight="1">
      <c r="A12" s="44" t="s">
        <v>19</v>
      </c>
      <c r="B12" s="80">
        <v>57</v>
      </c>
      <c r="C12" s="80">
        <v>48</v>
      </c>
      <c r="D12" s="80">
        <v>63</v>
      </c>
      <c r="E12" s="80">
        <v>63</v>
      </c>
      <c r="F12" s="61"/>
      <c r="G12" s="80"/>
      <c r="H12" s="62">
        <f t="shared" si="0"/>
        <v>-6</v>
      </c>
      <c r="I12" s="43">
        <f t="shared" si="1"/>
        <v>-15</v>
      </c>
      <c r="J12" s="66">
        <v>7549</v>
      </c>
      <c r="K12" s="68">
        <v>7435</v>
      </c>
      <c r="L12" s="8"/>
      <c r="M12" s="8"/>
      <c r="N12" s="53"/>
      <c r="O12" s="15"/>
      <c r="P12" s="15"/>
    </row>
    <row r="13" spans="1:16" ht="18" customHeight="1">
      <c r="A13" s="44" t="s">
        <v>20</v>
      </c>
      <c r="B13" s="80">
        <v>147</v>
      </c>
      <c r="C13" s="80">
        <v>149</v>
      </c>
      <c r="D13" s="80">
        <v>182</v>
      </c>
      <c r="E13" s="80">
        <v>174</v>
      </c>
      <c r="F13" s="80">
        <v>1</v>
      </c>
      <c r="G13" s="80">
        <v>3</v>
      </c>
      <c r="H13" s="62">
        <f t="shared" si="0"/>
        <v>-35</v>
      </c>
      <c r="I13" s="43">
        <f t="shared" si="1"/>
        <v>-25</v>
      </c>
      <c r="J13" s="66">
        <v>18593</v>
      </c>
      <c r="K13" s="68">
        <v>18379</v>
      </c>
      <c r="L13" s="8"/>
      <c r="M13" s="8"/>
      <c r="N13" s="53"/>
      <c r="O13" s="15"/>
      <c r="P13" s="15"/>
    </row>
    <row r="14" spans="1:16" ht="18" customHeight="1">
      <c r="A14" s="44" t="s">
        <v>21</v>
      </c>
      <c r="B14" s="80">
        <v>308</v>
      </c>
      <c r="C14" s="80">
        <v>294</v>
      </c>
      <c r="D14" s="80">
        <v>383</v>
      </c>
      <c r="E14" s="80">
        <v>400</v>
      </c>
      <c r="F14" s="61"/>
      <c r="G14" s="80"/>
      <c r="H14" s="62">
        <f t="shared" si="0"/>
        <v>-75</v>
      </c>
      <c r="I14" s="43">
        <f t="shared" si="1"/>
        <v>-106</v>
      </c>
      <c r="J14" s="66">
        <v>51884</v>
      </c>
      <c r="K14" s="68">
        <v>50842</v>
      </c>
      <c r="L14" s="8"/>
      <c r="M14" s="8"/>
      <c r="N14" s="53"/>
      <c r="O14" s="15"/>
      <c r="P14" s="15"/>
    </row>
    <row r="15" spans="1:16" ht="18" customHeight="1">
      <c r="A15" s="44" t="s">
        <v>22</v>
      </c>
      <c r="B15" s="80">
        <v>124</v>
      </c>
      <c r="C15" s="80">
        <v>136</v>
      </c>
      <c r="D15" s="80">
        <v>198</v>
      </c>
      <c r="E15" s="80">
        <v>183</v>
      </c>
      <c r="F15" s="61"/>
      <c r="G15" s="80"/>
      <c r="H15" s="62">
        <f t="shared" si="0"/>
        <v>-74</v>
      </c>
      <c r="I15" s="43">
        <f t="shared" si="1"/>
        <v>-47</v>
      </c>
      <c r="J15" s="66">
        <v>17816</v>
      </c>
      <c r="K15" s="68">
        <v>17276</v>
      </c>
      <c r="L15" s="8"/>
      <c r="M15" s="8"/>
      <c r="N15" s="53"/>
      <c r="O15" s="15"/>
      <c r="P15" s="15"/>
    </row>
    <row r="16" spans="1:16" ht="18" customHeight="1">
      <c r="A16" s="44" t="s">
        <v>23</v>
      </c>
      <c r="B16" s="80">
        <v>284</v>
      </c>
      <c r="C16" s="80">
        <v>230</v>
      </c>
      <c r="D16" s="61">
        <v>356</v>
      </c>
      <c r="E16" s="80">
        <v>305</v>
      </c>
      <c r="F16" s="61">
        <v>2</v>
      </c>
      <c r="G16" s="80"/>
      <c r="H16" s="62">
        <f t="shared" si="0"/>
        <v>-72</v>
      </c>
      <c r="I16" s="43">
        <f t="shared" si="1"/>
        <v>-75</v>
      </c>
      <c r="J16" s="66">
        <v>43964</v>
      </c>
      <c r="K16" s="68">
        <v>43507</v>
      </c>
      <c r="L16" s="8"/>
      <c r="M16" s="8"/>
      <c r="N16" s="53"/>
      <c r="O16" s="15"/>
      <c r="P16" s="15"/>
    </row>
    <row r="17" spans="1:16" ht="18" customHeight="1">
      <c r="A17" s="44" t="s">
        <v>24</v>
      </c>
      <c r="B17" s="80">
        <v>179</v>
      </c>
      <c r="C17" s="80">
        <v>204</v>
      </c>
      <c r="D17" s="80">
        <v>185</v>
      </c>
      <c r="E17" s="80">
        <v>163</v>
      </c>
      <c r="F17" s="61">
        <v>1</v>
      </c>
      <c r="G17" s="80"/>
      <c r="H17" s="62">
        <f t="shared" si="0"/>
        <v>-6</v>
      </c>
      <c r="I17" s="43">
        <f t="shared" si="1"/>
        <v>41</v>
      </c>
      <c r="J17" s="66">
        <v>24194</v>
      </c>
      <c r="K17" s="68">
        <v>24262</v>
      </c>
      <c r="L17" s="8"/>
      <c r="M17" s="8"/>
      <c r="N17" s="53"/>
      <c r="O17" s="15"/>
      <c r="P17" s="15"/>
    </row>
    <row r="18" spans="1:16" ht="18" customHeight="1">
      <c r="A18" s="44" t="s">
        <v>25</v>
      </c>
      <c r="B18" s="80">
        <v>99</v>
      </c>
      <c r="C18" s="80">
        <v>96</v>
      </c>
      <c r="D18" s="80">
        <v>111</v>
      </c>
      <c r="E18" s="80">
        <v>140</v>
      </c>
      <c r="F18" s="61">
        <v>1</v>
      </c>
      <c r="G18" s="80"/>
      <c r="H18" s="62">
        <f t="shared" si="0"/>
        <v>-12</v>
      </c>
      <c r="I18" s="43">
        <f t="shared" si="1"/>
        <v>-44</v>
      </c>
      <c r="J18" s="66">
        <v>13007</v>
      </c>
      <c r="K18" s="68">
        <v>12818</v>
      </c>
      <c r="L18" s="8"/>
      <c r="M18" s="8"/>
      <c r="N18" s="53"/>
      <c r="O18" s="15"/>
      <c r="P18" s="15"/>
    </row>
    <row r="19" spans="1:16" ht="18" customHeight="1">
      <c r="A19" s="44" t="s">
        <v>26</v>
      </c>
      <c r="B19" s="80">
        <v>67</v>
      </c>
      <c r="C19" s="80">
        <v>57</v>
      </c>
      <c r="D19" s="80">
        <v>114</v>
      </c>
      <c r="E19" s="80">
        <v>131</v>
      </c>
      <c r="F19" s="61"/>
      <c r="G19" s="80"/>
      <c r="H19" s="62">
        <f t="shared" si="0"/>
        <v>-47</v>
      </c>
      <c r="I19" s="43">
        <f t="shared" si="1"/>
        <v>-74</v>
      </c>
      <c r="J19" s="66">
        <v>11498</v>
      </c>
      <c r="K19" s="68">
        <v>11206</v>
      </c>
      <c r="L19" s="8"/>
      <c r="M19" s="8"/>
      <c r="N19" s="53"/>
      <c r="O19" s="15"/>
      <c r="P19" s="15"/>
    </row>
    <row r="20" spans="1:16" ht="18" customHeight="1">
      <c r="A20" s="44" t="s">
        <v>27</v>
      </c>
      <c r="B20" s="80">
        <v>114</v>
      </c>
      <c r="C20" s="80">
        <v>95</v>
      </c>
      <c r="D20" s="80">
        <v>148</v>
      </c>
      <c r="E20" s="80">
        <v>166</v>
      </c>
      <c r="F20" s="61"/>
      <c r="G20" s="80"/>
      <c r="H20" s="62">
        <f t="shared" si="0"/>
        <v>-34</v>
      </c>
      <c r="I20" s="43">
        <f t="shared" si="1"/>
        <v>-71</v>
      </c>
      <c r="J20" s="66">
        <v>17903</v>
      </c>
      <c r="K20" s="68">
        <v>17584</v>
      </c>
      <c r="L20" s="8"/>
      <c r="M20" s="8"/>
      <c r="N20" s="53"/>
      <c r="O20" s="15"/>
      <c r="P20" s="15"/>
    </row>
    <row r="21" spans="1:16" ht="18" customHeight="1">
      <c r="A21" s="44" t="s">
        <v>28</v>
      </c>
      <c r="B21" s="80">
        <v>151</v>
      </c>
      <c r="C21" s="80">
        <v>135</v>
      </c>
      <c r="D21" s="80">
        <v>235</v>
      </c>
      <c r="E21" s="80">
        <v>240</v>
      </c>
      <c r="F21" s="61"/>
      <c r="G21" s="80"/>
      <c r="H21" s="62">
        <f t="shared" si="0"/>
        <v>-84</v>
      </c>
      <c r="I21" s="43">
        <f t="shared" si="1"/>
        <v>-105</v>
      </c>
      <c r="J21" s="66">
        <v>26192</v>
      </c>
      <c r="K21" s="68">
        <v>25786</v>
      </c>
      <c r="L21" s="8"/>
      <c r="M21" s="8"/>
      <c r="N21" s="53"/>
      <c r="O21" s="15"/>
      <c r="P21" s="15"/>
    </row>
    <row r="22" spans="1:16" ht="18" customHeight="1">
      <c r="A22" s="44" t="s">
        <v>29</v>
      </c>
      <c r="B22" s="80">
        <v>270</v>
      </c>
      <c r="C22" s="80">
        <v>191</v>
      </c>
      <c r="D22" s="80">
        <v>246</v>
      </c>
      <c r="E22" s="80">
        <v>225</v>
      </c>
      <c r="F22" s="61">
        <v>2</v>
      </c>
      <c r="G22" s="80"/>
      <c r="H22" s="62">
        <f t="shared" si="0"/>
        <v>24</v>
      </c>
      <c r="I22" s="43">
        <f t="shared" si="1"/>
        <v>-34</v>
      </c>
      <c r="J22" s="66">
        <v>24499</v>
      </c>
      <c r="K22" s="68">
        <v>24195</v>
      </c>
      <c r="L22" s="8"/>
      <c r="M22" s="8"/>
      <c r="N22" s="53"/>
      <c r="O22" s="15"/>
      <c r="P22" s="15"/>
    </row>
    <row r="23" spans="1:16" ht="18" customHeight="1">
      <c r="A23" s="44" t="s">
        <v>30</v>
      </c>
      <c r="B23" s="80">
        <v>87</v>
      </c>
      <c r="C23" s="80">
        <v>79</v>
      </c>
      <c r="D23" s="80">
        <v>109</v>
      </c>
      <c r="E23" s="80">
        <v>124</v>
      </c>
      <c r="F23" s="61"/>
      <c r="G23" s="80"/>
      <c r="H23" s="62">
        <f t="shared" si="0"/>
        <v>-22</v>
      </c>
      <c r="I23" s="43">
        <f t="shared" si="1"/>
        <v>-45</v>
      </c>
      <c r="J23" s="66">
        <v>11552</v>
      </c>
      <c r="K23" s="68">
        <v>11326</v>
      </c>
      <c r="L23" s="8"/>
      <c r="M23" s="8"/>
      <c r="N23" s="53"/>
      <c r="O23" s="15"/>
      <c r="P23" s="15"/>
    </row>
    <row r="24" spans="1:16" ht="18" customHeight="1">
      <c r="A24" s="44" t="s">
        <v>31</v>
      </c>
      <c r="B24" s="80">
        <v>1814</v>
      </c>
      <c r="C24" s="80">
        <v>1552</v>
      </c>
      <c r="D24" s="80">
        <v>1492</v>
      </c>
      <c r="E24" s="80">
        <v>1485</v>
      </c>
      <c r="F24" s="61">
        <v>15</v>
      </c>
      <c r="G24" s="80">
        <v>9</v>
      </c>
      <c r="H24" s="62">
        <f t="shared" si="0"/>
        <v>322</v>
      </c>
      <c r="I24" s="43">
        <f t="shared" si="1"/>
        <v>67</v>
      </c>
      <c r="J24" s="66">
        <v>260448</v>
      </c>
      <c r="K24" s="68">
        <v>260822</v>
      </c>
      <c r="L24" s="8"/>
      <c r="M24" s="8"/>
      <c r="N24" s="53"/>
      <c r="O24" s="15"/>
      <c r="P24" s="15"/>
    </row>
    <row r="25" spans="1:16" ht="18" customHeight="1">
      <c r="A25" s="44" t="s">
        <v>32</v>
      </c>
      <c r="B25" s="80">
        <v>469</v>
      </c>
      <c r="C25" s="80">
        <v>463</v>
      </c>
      <c r="D25" s="80">
        <v>431</v>
      </c>
      <c r="E25" s="80">
        <v>458</v>
      </c>
      <c r="F25" s="61">
        <v>1</v>
      </c>
      <c r="G25" s="80">
        <v>3</v>
      </c>
      <c r="H25" s="62">
        <f t="shared" si="0"/>
        <v>38</v>
      </c>
      <c r="I25" s="43">
        <f t="shared" si="1"/>
        <v>5</v>
      </c>
      <c r="J25" s="66">
        <v>80061</v>
      </c>
      <c r="K25" s="68">
        <v>77314</v>
      </c>
      <c r="L25" s="8"/>
      <c r="M25" s="8"/>
      <c r="N25" s="53"/>
      <c r="O25" s="15"/>
      <c r="P25" s="15"/>
    </row>
    <row r="26" spans="1:16" ht="18" customHeight="1">
      <c r="A26" s="44" t="s">
        <v>33</v>
      </c>
      <c r="B26" s="80">
        <v>161</v>
      </c>
      <c r="C26" s="80">
        <v>132</v>
      </c>
      <c r="D26" s="80">
        <v>263</v>
      </c>
      <c r="E26" s="80">
        <v>242</v>
      </c>
      <c r="F26" s="61">
        <v>2</v>
      </c>
      <c r="G26" s="80"/>
      <c r="H26" s="62">
        <f t="shared" si="0"/>
        <v>-102</v>
      </c>
      <c r="I26" s="43">
        <f t="shared" si="1"/>
        <v>-110</v>
      </c>
      <c r="J26" s="66">
        <v>28977</v>
      </c>
      <c r="K26" s="68">
        <v>28147</v>
      </c>
      <c r="L26" s="8"/>
      <c r="M26" s="8"/>
      <c r="N26" s="53"/>
      <c r="O26" s="15"/>
      <c r="P26" s="15"/>
    </row>
    <row r="27" spans="1:16" ht="18" customHeight="1">
      <c r="A27" s="44" t="s">
        <v>34</v>
      </c>
      <c r="B27" s="80">
        <v>321</v>
      </c>
      <c r="C27" s="80">
        <v>292</v>
      </c>
      <c r="D27" s="80">
        <v>211</v>
      </c>
      <c r="E27" s="80">
        <v>236</v>
      </c>
      <c r="F27" s="61">
        <v>1</v>
      </c>
      <c r="G27" s="80">
        <v>2</v>
      </c>
      <c r="H27" s="62">
        <f t="shared" si="0"/>
        <v>110</v>
      </c>
      <c r="I27" s="43">
        <f t="shared" si="1"/>
        <v>56</v>
      </c>
      <c r="J27" s="66">
        <v>44525</v>
      </c>
      <c r="K27" s="68">
        <v>44090</v>
      </c>
      <c r="L27" s="8"/>
      <c r="M27" s="8"/>
      <c r="N27" s="53"/>
      <c r="O27" s="15"/>
      <c r="P27" s="15"/>
    </row>
    <row r="28" spans="1:16" ht="18" customHeight="1">
      <c r="A28" s="44" t="s">
        <v>35</v>
      </c>
      <c r="B28" s="80">
        <v>700</v>
      </c>
      <c r="C28" s="80">
        <v>579</v>
      </c>
      <c r="D28" s="80">
        <v>748</v>
      </c>
      <c r="E28" s="80">
        <v>731</v>
      </c>
      <c r="F28" s="61">
        <v>1</v>
      </c>
      <c r="G28" s="80">
        <v>2</v>
      </c>
      <c r="H28" s="62">
        <f t="shared" si="0"/>
        <v>-48</v>
      </c>
      <c r="I28" s="43">
        <f t="shared" si="1"/>
        <v>-152</v>
      </c>
      <c r="J28" s="66">
        <v>118987</v>
      </c>
      <c r="K28" s="68">
        <v>117777</v>
      </c>
      <c r="L28" s="8"/>
      <c r="M28" s="8"/>
      <c r="N28" s="53"/>
      <c r="O28" s="15"/>
      <c r="P28" s="15"/>
    </row>
    <row r="29" spans="1:16" ht="18">
      <c r="A29" s="41" t="s">
        <v>60</v>
      </c>
      <c r="B29" s="41"/>
      <c r="D29" s="41"/>
      <c r="F29" s="41"/>
      <c r="G29" s="41"/>
      <c r="H29" s="5"/>
      <c r="I29" s="3"/>
      <c r="J29" s="3"/>
      <c r="N29" s="53"/>
      <c r="O29" s="54"/>
      <c r="P29" s="54"/>
    </row>
    <row r="30" spans="1:11" ht="17.25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</row>
    <row r="31" spans="1:8" ht="17.25">
      <c r="A31" s="3"/>
      <c r="B31" s="3"/>
      <c r="C31" s="5"/>
      <c r="D31" s="5"/>
      <c r="E31" s="5"/>
      <c r="F31" s="5"/>
      <c r="G31" s="5"/>
      <c r="H31" s="5"/>
    </row>
    <row r="32" spans="1:8" ht="17.25">
      <c r="A32" s="3"/>
      <c r="B32" s="3"/>
      <c r="C32" s="5"/>
      <c r="D32" s="5"/>
      <c r="E32" s="5"/>
      <c r="F32" s="5"/>
      <c r="G32" s="5"/>
      <c r="H32" s="5"/>
    </row>
    <row r="33" spans="1:7" ht="17.25">
      <c r="A33" s="3"/>
      <c r="B33" s="3"/>
      <c r="C33" s="3"/>
      <c r="D33" s="3"/>
      <c r="E33" s="3"/>
      <c r="F33" s="3"/>
      <c r="G33" s="3"/>
    </row>
    <row r="34" spans="1:7" ht="17.25">
      <c r="A34" s="3"/>
      <c r="B34" s="3"/>
      <c r="C34" s="3"/>
      <c r="D34" s="3"/>
      <c r="E34" s="3"/>
      <c r="F34" s="3"/>
      <c r="G34" s="3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</sheetData>
  <sheetProtection/>
  <mergeCells count="8">
    <mergeCell ref="J4:K4"/>
    <mergeCell ref="H3:I4"/>
    <mergeCell ref="A1:G1"/>
    <mergeCell ref="A2:G2"/>
    <mergeCell ref="A3:A5"/>
    <mergeCell ref="B3:C4"/>
    <mergeCell ref="D3:E4"/>
    <mergeCell ref="F3:G4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:L13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8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40" customWidth="1" outlineLevel="1"/>
    <col min="11" max="11" width="9.50390625" style="40" customWidth="1" outlineLevel="1"/>
    <col min="12" max="12" width="10.875" style="40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7.25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4" t="s">
        <v>1</v>
      </c>
      <c r="B4" s="89" t="s">
        <v>53</v>
      </c>
      <c r="C4" s="89"/>
      <c r="D4" s="89"/>
      <c r="E4" s="89" t="s">
        <v>54</v>
      </c>
      <c r="F4" s="89"/>
      <c r="G4" s="89"/>
      <c r="H4" s="89" t="s">
        <v>11</v>
      </c>
      <c r="I4" s="89"/>
      <c r="J4" s="89" t="s">
        <v>56</v>
      </c>
      <c r="K4" s="89"/>
      <c r="L4" s="89"/>
    </row>
    <row r="5" spans="1:12" ht="18" customHeight="1">
      <c r="A5" s="84"/>
      <c r="B5" s="89" t="s">
        <v>67</v>
      </c>
      <c r="C5" s="89"/>
      <c r="D5" s="89"/>
      <c r="E5" s="89" t="s">
        <v>67</v>
      </c>
      <c r="F5" s="89"/>
      <c r="G5" s="89"/>
      <c r="H5" s="89" t="s">
        <v>55</v>
      </c>
      <c r="I5" s="89"/>
      <c r="J5" s="89" t="s">
        <v>12</v>
      </c>
      <c r="K5" s="89"/>
      <c r="L5" s="89"/>
    </row>
    <row r="6" spans="1:12" ht="18.75" customHeight="1">
      <c r="A6" s="91"/>
      <c r="B6" s="42" t="s">
        <v>62</v>
      </c>
      <c r="C6" s="42" t="s">
        <v>68</v>
      </c>
      <c r="D6" s="42" t="s">
        <v>13</v>
      </c>
      <c r="E6" s="42" t="s">
        <v>62</v>
      </c>
      <c r="F6" s="42" t="s">
        <v>68</v>
      </c>
      <c r="G6" s="42" t="s">
        <v>13</v>
      </c>
      <c r="H6" s="42" t="s">
        <v>62</v>
      </c>
      <c r="I6" s="42" t="s">
        <v>68</v>
      </c>
      <c r="J6" s="42" t="s">
        <v>62</v>
      </c>
      <c r="K6" s="42" t="s">
        <v>68</v>
      </c>
      <c r="L6" s="42" t="s">
        <v>13</v>
      </c>
    </row>
    <row r="7" spans="1:15" ht="18" customHeight="1">
      <c r="A7" s="46" t="s">
        <v>16</v>
      </c>
      <c r="B7" s="45">
        <f>'родив.,умерш. абс.цифры'!B6*1000/'родив.,умерш. абс.цифры'!J6</f>
        <v>6.6956360207582355</v>
      </c>
      <c r="C7" s="45">
        <f>'родив.,умерш. абс.цифры'!C6*1000/'родив.,умерш. абс.цифры'!K6</f>
        <v>5.997338480365049</v>
      </c>
      <c r="D7" s="45">
        <f aca="true" t="shared" si="0" ref="D7:D29">ROUND(C7/B7*100-100,2)</f>
        <v>-10.43</v>
      </c>
      <c r="E7" s="45">
        <f>'родив.,умерш. абс.цифры'!D6*1000/'родив.,умерш. абс.цифры'!J6</f>
        <v>6.933128290502426</v>
      </c>
      <c r="F7" s="45">
        <f>'родив.,умерш. абс.цифры'!E6*1000/'родив.,умерш. абс.цифры'!K6</f>
        <v>6.961812306971445</v>
      </c>
      <c r="G7" s="45">
        <f aca="true" t="shared" si="1" ref="G7:G29">ROUND(F7/E7*100-100,2)</f>
        <v>0.41</v>
      </c>
      <c r="H7" s="57">
        <f>B7-E7</f>
        <v>-0.23749226974419013</v>
      </c>
      <c r="I7" s="45">
        <f>C7-F7</f>
        <v>-0.9644738266063957</v>
      </c>
      <c r="J7" s="82">
        <v>4.5</v>
      </c>
      <c r="K7" s="82">
        <v>3.8</v>
      </c>
      <c r="L7" s="45">
        <f>K7/J7*100-100</f>
        <v>-15.555555555555557</v>
      </c>
      <c r="M7" s="29"/>
      <c r="N7" s="2"/>
      <c r="O7" s="14"/>
    </row>
    <row r="8" spans="1:15" ht="18" customHeight="1">
      <c r="A8" s="46" t="s">
        <v>52</v>
      </c>
      <c r="B8" s="45">
        <f>'родив.,умерш. абс.цифры'!B7*1000/'родив.,умерш. абс.цифры'!J7</f>
        <v>6.451340612696479</v>
      </c>
      <c r="C8" s="45">
        <f>'родив.,умерш. абс.цифры'!C7*1000/'родив.,умерш. абс.цифры'!K7</f>
        <v>5.683435821936266</v>
      </c>
      <c r="D8" s="45">
        <f t="shared" si="0"/>
        <v>-11.9</v>
      </c>
      <c r="E8" s="45">
        <f>'родив.,умерш. абс.цифры'!D7*1000/'родив.,умерш. абс.цифры'!J7</f>
        <v>6.228256871883611</v>
      </c>
      <c r="F8" s="45">
        <f>'родив.,умерш. абс.цифры'!E7*1000/'родив.,умерш. абс.цифры'!K7</f>
        <v>6.217827992710343</v>
      </c>
      <c r="G8" s="45">
        <f t="shared" si="1"/>
        <v>-0.17</v>
      </c>
      <c r="H8" s="45">
        <f aca="true" t="shared" si="2" ref="H8:H29">B8-E8</f>
        <v>0.22308374081286875</v>
      </c>
      <c r="I8" s="45">
        <f aca="true" t="shared" si="3" ref="I8:I29">C8-F8</f>
        <v>-0.5343921707740771</v>
      </c>
      <c r="J8" s="82">
        <v>4.7</v>
      </c>
      <c r="K8" s="82">
        <v>4.1</v>
      </c>
      <c r="L8" s="45">
        <f aca="true" t="shared" si="4" ref="L8:L29">K8/J8*100-100</f>
        <v>-12.765957446808514</v>
      </c>
      <c r="M8" s="30"/>
      <c r="N8" s="2"/>
      <c r="O8" s="14"/>
    </row>
    <row r="9" spans="1:15" ht="18" customHeight="1">
      <c r="A9" s="46" t="s">
        <v>59</v>
      </c>
      <c r="B9" s="45">
        <f>'родив.,умерш. абс.цифры'!B8*1000/'родив.,умерш. абс.цифры'!J8</f>
        <v>7.561749837008219</v>
      </c>
      <c r="C9" s="45">
        <f>'родив.,умерш. абс.цифры'!C8*1000/'родив.,умерш. абс.цифры'!K8</f>
        <v>7.1175537348140745</v>
      </c>
      <c r="D9" s="45">
        <f t="shared" si="0"/>
        <v>-5.87</v>
      </c>
      <c r="E9" s="45">
        <f>'родив.,умерш. абс.цифры'!D8*1000/'родив.,умерш. абс.цифры'!J8</f>
        <v>9.432147323193998</v>
      </c>
      <c r="F9" s="45">
        <f>'родив.,умерш. абс.цифры'!E8*1000/'родив.,умерш. абс.цифры'!K8</f>
        <v>9.616847412687719</v>
      </c>
      <c r="G9" s="45">
        <f t="shared" si="1"/>
        <v>1.96</v>
      </c>
      <c r="H9" s="45">
        <f t="shared" si="2"/>
        <v>-1.8703974861857793</v>
      </c>
      <c r="I9" s="45">
        <f t="shared" si="3"/>
        <v>-2.499293677873644</v>
      </c>
      <c r="J9" s="82">
        <v>3.8</v>
      </c>
      <c r="K9" s="82">
        <v>2.9</v>
      </c>
      <c r="L9" s="45">
        <f t="shared" si="4"/>
        <v>-23.68421052631578</v>
      </c>
      <c r="M9" s="30"/>
      <c r="N9" s="2"/>
      <c r="O9" s="14"/>
    </row>
    <row r="10" spans="1:15" ht="18" customHeight="1">
      <c r="A10" s="44" t="s">
        <v>63</v>
      </c>
      <c r="B10" s="45">
        <f>'родив.,умерш. абс.цифры'!B9*1000/'родив.,умерш. абс.цифры'!J9</f>
        <v>6.145158611526324</v>
      </c>
      <c r="C10" s="45">
        <f>'родив.,умерш. абс.цифры'!C9*1000/'родив.,умерш. абс.цифры'!K9</f>
        <v>5.340340764601169</v>
      </c>
      <c r="D10" s="45">
        <f t="shared" si="0"/>
        <v>-13.1</v>
      </c>
      <c r="E10" s="45">
        <f>'родив.,умерш. абс.цифры'!D9*1000/'родив.,умерш. абс.цифры'!J9</f>
        <v>7.556884238498588</v>
      </c>
      <c r="F10" s="45">
        <f>'родив.,умерш. абс.цифры'!E9*1000/'родив.,умерш. абс.цифры'!K9</f>
        <v>8.137662117487498</v>
      </c>
      <c r="G10" s="45">
        <f t="shared" si="1"/>
        <v>7.69</v>
      </c>
      <c r="H10" s="45">
        <f t="shared" si="2"/>
        <v>-1.411725626972264</v>
      </c>
      <c r="I10" s="45">
        <f t="shared" si="3"/>
        <v>-2.7973213528863283</v>
      </c>
      <c r="J10" s="82">
        <v>11.9</v>
      </c>
      <c r="K10" s="58"/>
      <c r="L10" s="45">
        <f t="shared" si="4"/>
        <v>-100</v>
      </c>
      <c r="M10" s="30"/>
      <c r="N10" s="2"/>
      <c r="O10" s="14"/>
    </row>
    <row r="11" spans="1:15" ht="18" customHeight="1">
      <c r="A11" s="46" t="s">
        <v>17</v>
      </c>
      <c r="B11" s="45">
        <f>'родив.,умерш. абс.цифры'!B10*1000/'родив.,умерш. абс.цифры'!J10</f>
        <v>9.190120620333142</v>
      </c>
      <c r="C11" s="45">
        <f>'родив.,умерш. абс.цифры'!C10*1000/'родив.,умерш. абс.цифры'!K10</f>
        <v>9.423599468115858</v>
      </c>
      <c r="D11" s="45">
        <f t="shared" si="0"/>
        <v>2.54</v>
      </c>
      <c r="E11" s="45">
        <f>'родив.,умерш. абс.цифры'!D10*1000/'родив.,умерш. абс.цифры'!J10</f>
        <v>9.075244112578977</v>
      </c>
      <c r="F11" s="45">
        <f>'родив.,умерш. абс.цифры'!E10*1000/'родив.,умерш. абс.цифры'!K10</f>
        <v>8.614210556743943</v>
      </c>
      <c r="G11" s="45">
        <f t="shared" si="1"/>
        <v>-5.08</v>
      </c>
      <c r="H11" s="45">
        <f t="shared" si="2"/>
        <v>0.11487650775416469</v>
      </c>
      <c r="I11" s="45">
        <f t="shared" si="3"/>
        <v>0.809388911371915</v>
      </c>
      <c r="J11" s="58"/>
      <c r="K11" s="82">
        <v>6</v>
      </c>
      <c r="L11" s="45"/>
      <c r="M11" s="31"/>
      <c r="N11" s="2"/>
      <c r="O11" s="14"/>
    </row>
    <row r="12" spans="1:15" ht="18" customHeight="1">
      <c r="A12" s="46" t="s">
        <v>18</v>
      </c>
      <c r="B12" s="45">
        <f>'родив.,умерш. абс.цифры'!B11*1000/'родив.,умерш. абс.цифры'!J11</f>
        <v>5.60324885621755</v>
      </c>
      <c r="C12" s="45">
        <f>'родив.,умерш. абс.цифры'!C11*1000/'родив.,умерш. абс.цифры'!K11</f>
        <v>4.470625361594698</v>
      </c>
      <c r="D12" s="45">
        <f t="shared" si="0"/>
        <v>-20.21</v>
      </c>
      <c r="E12" s="45">
        <f>'родив.,умерш. абс.цифры'!D11*1000/'родив.,умерш. абс.цифры'!J11</f>
        <v>8.89322983601501</v>
      </c>
      <c r="F12" s="45">
        <f>'родив.,умерш. абс.цифры'!E11*1000/'родив.,умерш. абс.цифры'!K11</f>
        <v>7.521169725976963</v>
      </c>
      <c r="G12" s="45">
        <f t="shared" si="1"/>
        <v>-15.43</v>
      </c>
      <c r="H12" s="45">
        <f t="shared" si="2"/>
        <v>-3.28998097979746</v>
      </c>
      <c r="I12" s="45">
        <f t="shared" si="3"/>
        <v>-3.050544364382265</v>
      </c>
      <c r="J12" s="58"/>
      <c r="K12" s="82">
        <v>10</v>
      </c>
      <c r="L12" s="45"/>
      <c r="M12" s="31"/>
      <c r="N12" s="2"/>
      <c r="O12" s="14"/>
    </row>
    <row r="13" spans="1:15" ht="18" customHeight="1">
      <c r="A13" s="46" t="s">
        <v>19</v>
      </c>
      <c r="B13" s="45">
        <f>'родив.,умерш. абс.цифры'!B12*1000/'родив.,умерш. абс.цифры'!J12</f>
        <v>7.550668962776527</v>
      </c>
      <c r="C13" s="45">
        <f>'родив.,умерш. абс.цифры'!C12*1000/'родив.,умерш. абс.цифры'!K12</f>
        <v>6.4559515803631475</v>
      </c>
      <c r="D13" s="45">
        <f t="shared" si="0"/>
        <v>-14.5</v>
      </c>
      <c r="E13" s="45">
        <f>'родив.,умерш. абс.цифры'!D12*1000/'родив.,умерш. абс.цифры'!J12</f>
        <v>8.345476222016162</v>
      </c>
      <c r="F13" s="45">
        <f>'родив.,умерш. абс.цифры'!E12*1000/'родив.,умерш. абс.цифры'!K12</f>
        <v>8.47343644922663</v>
      </c>
      <c r="G13" s="45">
        <f t="shared" si="1"/>
        <v>1.53</v>
      </c>
      <c r="H13" s="45">
        <f t="shared" si="2"/>
        <v>-0.7948072592396347</v>
      </c>
      <c r="I13" s="45">
        <f t="shared" si="3"/>
        <v>-2.017484868863483</v>
      </c>
      <c r="J13" s="58"/>
      <c r="K13" s="82"/>
      <c r="L13" s="45"/>
      <c r="M13" s="31"/>
      <c r="N13" s="2"/>
      <c r="O13" s="14"/>
    </row>
    <row r="14" spans="1:15" ht="18" customHeight="1">
      <c r="A14" s="46" t="s">
        <v>20</v>
      </c>
      <c r="B14" s="45">
        <f>'родив.,умерш. абс.цифры'!B13*1000/'родив.,умерш. абс.цифры'!J13</f>
        <v>7.906201258538159</v>
      </c>
      <c r="C14" s="45">
        <f>'родив.,умерш. абс.цифры'!C13*1000/'родив.,умерш. абс.цифры'!K13</f>
        <v>8.107078731160565</v>
      </c>
      <c r="D14" s="45">
        <f t="shared" si="0"/>
        <v>2.54</v>
      </c>
      <c r="E14" s="45">
        <f>'родив.,умерш. абс.цифры'!D13*1000/'родив.,умерш. абс.цифры'!J13</f>
        <v>9.788630129618674</v>
      </c>
      <c r="F14" s="45">
        <f>'родив.,умерш. абс.цифры'!E13*1000/'родив.,умерш. абс.цифры'!K13</f>
        <v>9.467326840415693</v>
      </c>
      <c r="G14" s="45">
        <f t="shared" si="1"/>
        <v>-3.28</v>
      </c>
      <c r="H14" s="45">
        <f t="shared" si="2"/>
        <v>-1.8824288710805153</v>
      </c>
      <c r="I14" s="45">
        <f t="shared" si="3"/>
        <v>-1.360248109255128</v>
      </c>
      <c r="J14" s="82">
        <v>6.4</v>
      </c>
      <c r="K14" s="82">
        <v>20.9</v>
      </c>
      <c r="L14" s="45">
        <f t="shared" si="4"/>
        <v>226.56249999999994</v>
      </c>
      <c r="M14" s="31"/>
      <c r="N14" s="2"/>
      <c r="O14" s="14"/>
    </row>
    <row r="15" spans="1:15" ht="18" customHeight="1">
      <c r="A15" s="46" t="s">
        <v>21</v>
      </c>
      <c r="B15" s="45">
        <f>'родив.,умерш. абс.цифры'!B14*1000/'родив.,умерш. абс.цифры'!J14</f>
        <v>5.936319481921209</v>
      </c>
      <c r="C15" s="45">
        <f>'родив.,умерш. абс.цифры'!C14*1000/'родив.,умерш. абс.цифры'!K14</f>
        <v>5.782620667951694</v>
      </c>
      <c r="D15" s="45">
        <f t="shared" si="0"/>
        <v>-2.59</v>
      </c>
      <c r="E15" s="45">
        <f>'родив.,умерш. абс.цифры'!D14*1000/'родив.,умерш. абс.цифры'!J14</f>
        <v>7.381851823298127</v>
      </c>
      <c r="F15" s="45">
        <f>'родив.,умерш. абс.цифры'!E14*1000/'родив.,умерш. абс.цифры'!K14</f>
        <v>7.867511112859447</v>
      </c>
      <c r="G15" s="45">
        <f t="shared" si="1"/>
        <v>6.58</v>
      </c>
      <c r="H15" s="45">
        <f t="shared" si="2"/>
        <v>-1.4455323413769179</v>
      </c>
      <c r="I15" s="45">
        <f t="shared" si="3"/>
        <v>-2.084890444907753</v>
      </c>
      <c r="J15" s="82"/>
      <c r="K15" s="82"/>
      <c r="L15" s="45"/>
      <c r="M15" s="31"/>
      <c r="N15" s="2"/>
      <c r="O15" s="14"/>
    </row>
    <row r="16" spans="1:15" ht="18" customHeight="1">
      <c r="A16" s="46" t="s">
        <v>22</v>
      </c>
      <c r="B16" s="45">
        <f>'родив.,умерш. абс.цифры'!B15*1000/'родив.,умерш. абс.цифры'!J15</f>
        <v>6.960035922766053</v>
      </c>
      <c r="C16" s="45">
        <f>'родив.,умерш. абс.цифры'!C15*1000/'родив.,умерш. абс.цифры'!K15</f>
        <v>7.872192637184534</v>
      </c>
      <c r="D16" s="45">
        <f t="shared" si="0"/>
        <v>13.11</v>
      </c>
      <c r="E16" s="45">
        <f>'родив.,умерш. абс.цифры'!D15*1000/'родив.,умерш. абс.цифры'!J15</f>
        <v>11.113605747642568</v>
      </c>
      <c r="F16" s="45">
        <f>'родив.,умерш. абс.цифры'!E15*1000/'родив.,умерш. абс.цифры'!K15</f>
        <v>10.592729798564482</v>
      </c>
      <c r="G16" s="45">
        <f t="shared" si="1"/>
        <v>-4.69</v>
      </c>
      <c r="H16" s="45">
        <f t="shared" si="2"/>
        <v>-4.153569824876515</v>
      </c>
      <c r="I16" s="45">
        <f t="shared" si="3"/>
        <v>-2.7205371613799487</v>
      </c>
      <c r="J16" s="82"/>
      <c r="K16" s="82"/>
      <c r="L16" s="45"/>
      <c r="M16" s="31"/>
      <c r="N16" s="2"/>
      <c r="O16" s="14"/>
    </row>
    <row r="17" spans="1:15" ht="18" customHeight="1">
      <c r="A17" s="46" t="s">
        <v>23</v>
      </c>
      <c r="B17" s="45">
        <f>'родив.,умерш. абс.цифры'!B16*1000/'родив.,умерш. абс.цифры'!J16</f>
        <v>6.459830770630516</v>
      </c>
      <c r="C17" s="45">
        <f>'родив.,умерш. абс.цифры'!C16*1000/'родив.,умерш. абс.цифры'!K16</f>
        <v>5.286505619785322</v>
      </c>
      <c r="D17" s="45">
        <f t="shared" si="0"/>
        <v>-18.16</v>
      </c>
      <c r="E17" s="45">
        <f>'родив.,умерш. абс.цифры'!D16*1000/'родив.,умерш. абс.цифры'!J16</f>
        <v>8.097534346283323</v>
      </c>
      <c r="F17" s="45">
        <f>'родив.,умерш. абс.цифры'!E16*1000/'родив.,умерш. абс.цифры'!K16</f>
        <v>7.010366147976188</v>
      </c>
      <c r="G17" s="45">
        <f t="shared" si="1"/>
        <v>-13.43</v>
      </c>
      <c r="H17" s="45">
        <f t="shared" si="2"/>
        <v>-1.6377035756528073</v>
      </c>
      <c r="I17" s="45">
        <f t="shared" si="3"/>
        <v>-1.7238605281908663</v>
      </c>
      <c r="J17" s="82">
        <v>6.8</v>
      </c>
      <c r="K17" s="82"/>
      <c r="L17" s="45">
        <f t="shared" si="4"/>
        <v>-100</v>
      </c>
      <c r="M17" s="31"/>
      <c r="N17" s="2"/>
      <c r="O17" s="14"/>
    </row>
    <row r="18" spans="1:15" ht="18" customHeight="1">
      <c r="A18" s="46" t="s">
        <v>24</v>
      </c>
      <c r="B18" s="45">
        <f>'родив.,умерш. абс.цифры'!B17*1000/'родив.,умерш. абс.цифры'!J17</f>
        <v>7.398528560800198</v>
      </c>
      <c r="C18" s="45">
        <f>'родив.,умерш. абс.цифры'!C17*1000/'родив.,умерш. абс.цифры'!K17</f>
        <v>8.408210370126124</v>
      </c>
      <c r="D18" s="45">
        <f t="shared" si="0"/>
        <v>13.65</v>
      </c>
      <c r="E18" s="45">
        <f>'родив.,умерш. абс.цифры'!D17*1000/'родив.,умерш. абс.цифры'!J17</f>
        <v>7.646523931553277</v>
      </c>
      <c r="F18" s="45">
        <f>'родив.,умерш. абс.цифры'!E17*1000/'родив.,умерш. абс.цифры'!K17</f>
        <v>6.718324952600775</v>
      </c>
      <c r="G18" s="45">
        <f t="shared" si="1"/>
        <v>-12.14</v>
      </c>
      <c r="H18" s="45">
        <f t="shared" si="2"/>
        <v>-0.24799537075307931</v>
      </c>
      <c r="I18" s="45">
        <f t="shared" si="3"/>
        <v>1.6898854175253488</v>
      </c>
      <c r="J18" s="82">
        <v>4.6</v>
      </c>
      <c r="K18" s="82"/>
      <c r="L18" s="45">
        <f t="shared" si="4"/>
        <v>-100</v>
      </c>
      <c r="M18" s="31"/>
      <c r="N18" s="2"/>
      <c r="O18" s="14"/>
    </row>
    <row r="19" spans="1:15" ht="18" customHeight="1">
      <c r="A19" s="46" t="s">
        <v>25</v>
      </c>
      <c r="B19" s="45">
        <f>'родив.,умерш. абс.цифры'!B18*1000/'родив.,умерш. абс.цифры'!J18</f>
        <v>7.611286230491274</v>
      </c>
      <c r="C19" s="45">
        <f>'родив.,умерш. абс.цифры'!C18*1000/'родив.,умерш. абс.цифры'!K18</f>
        <v>7.489467935715401</v>
      </c>
      <c r="D19" s="45">
        <f t="shared" si="0"/>
        <v>-1.6</v>
      </c>
      <c r="E19" s="45">
        <f>'родив.,умерш. абс.цифры'!D18*1000/'родив.,умерш. абс.цифры'!J18</f>
        <v>8.533866379641731</v>
      </c>
      <c r="F19" s="45">
        <f>'родив.,умерш. абс.цифры'!E18*1000/'родив.,умерш. абс.цифры'!K18</f>
        <v>10.92214073958496</v>
      </c>
      <c r="G19" s="45">
        <f t="shared" si="1"/>
        <v>27.99</v>
      </c>
      <c r="H19" s="45">
        <f t="shared" si="2"/>
        <v>-0.9225801491504573</v>
      </c>
      <c r="I19" s="45">
        <f t="shared" si="3"/>
        <v>-3.4326728038695586</v>
      </c>
      <c r="J19" s="82">
        <v>8.3</v>
      </c>
      <c r="K19" s="82"/>
      <c r="L19" s="45">
        <f t="shared" si="4"/>
        <v>-100</v>
      </c>
      <c r="M19" s="31"/>
      <c r="N19" s="2"/>
      <c r="O19" s="14"/>
    </row>
    <row r="20" spans="1:15" ht="18" customHeight="1">
      <c r="A20" s="46" t="s">
        <v>26</v>
      </c>
      <c r="B20" s="45">
        <f>'родив.,умерш. абс.цифры'!B19*1000/'родив.,умерш. абс.цифры'!J19</f>
        <v>5.827100365280918</v>
      </c>
      <c r="C20" s="45">
        <f>'родив.,умерш. абс.цифры'!C19*1000/'родив.,умерш. абс.цифры'!K19</f>
        <v>5.086560771015527</v>
      </c>
      <c r="D20" s="45">
        <f t="shared" si="0"/>
        <v>-12.71</v>
      </c>
      <c r="E20" s="45">
        <f>'родив.,умерш. абс.цифры'!D19*1000/'родив.,умерш. абс.цифры'!J19</f>
        <v>9.91476778570186</v>
      </c>
      <c r="F20" s="45">
        <f>'родив.,умерш. абс.цифры'!E19*1000/'родив.,умерш. абс.цифры'!K19</f>
        <v>11.69016598250937</v>
      </c>
      <c r="G20" s="45">
        <f t="shared" si="1"/>
        <v>17.91</v>
      </c>
      <c r="H20" s="45">
        <f t="shared" si="2"/>
        <v>-4.087667420420942</v>
      </c>
      <c r="I20" s="45">
        <f t="shared" si="3"/>
        <v>-6.603605211493843</v>
      </c>
      <c r="J20" s="58"/>
      <c r="K20" s="82"/>
      <c r="L20" s="45"/>
      <c r="M20" s="31"/>
      <c r="N20" s="2"/>
      <c r="O20" s="14"/>
    </row>
    <row r="21" spans="1:15" ht="18" customHeight="1">
      <c r="A21" s="46" t="s">
        <v>27</v>
      </c>
      <c r="B21" s="45">
        <f>'родив.,умерш. абс.цифры'!B20*1000/'родив.,умерш. абс.цифры'!J20</f>
        <v>6.367647880243535</v>
      </c>
      <c r="C21" s="45">
        <f>'родив.,умерш. абс.цифры'!C20*1000/'родив.,умерш. абс.цифры'!K20</f>
        <v>5.402638762511374</v>
      </c>
      <c r="D21" s="45">
        <f t="shared" si="0"/>
        <v>-15.15</v>
      </c>
      <c r="E21" s="45">
        <f>'родив.,умерш. абс.цифры'!D20*1000/'родив.,умерш. абс.цифры'!J20</f>
        <v>8.266770932245992</v>
      </c>
      <c r="F21" s="45">
        <f>'родив.,умерш. абс.цифры'!E20*1000/'родив.,умерш. абс.цифры'!K20</f>
        <v>9.440400363967242</v>
      </c>
      <c r="G21" s="45">
        <f t="shared" si="1"/>
        <v>14.2</v>
      </c>
      <c r="H21" s="45">
        <f t="shared" si="2"/>
        <v>-1.899123052002457</v>
      </c>
      <c r="I21" s="45">
        <f t="shared" si="3"/>
        <v>-4.037761601455869</v>
      </c>
      <c r="J21" s="58"/>
      <c r="K21" s="82"/>
      <c r="L21" s="45"/>
      <c r="M21" s="31"/>
      <c r="N21" s="2"/>
      <c r="O21" s="14"/>
    </row>
    <row r="22" spans="1:15" ht="18" customHeight="1">
      <c r="A22" s="46" t="s">
        <v>28</v>
      </c>
      <c r="B22" s="45">
        <f>'родив.,умерш. абс.цифры'!B21*1000/'родив.,умерш. абс.цифры'!J21</f>
        <v>5.7651191203420895</v>
      </c>
      <c r="C22" s="45">
        <f>'родив.,умерш. абс.цифры'!C21*1000/'родив.,умерш. абс.цифры'!K21</f>
        <v>5.235399053750097</v>
      </c>
      <c r="D22" s="45">
        <f t="shared" si="0"/>
        <v>-9.19</v>
      </c>
      <c r="E22" s="45">
        <f>'родив.,умерш. абс.цифры'!D21*1000/'родив.,умерш. абс.цифры'!J21</f>
        <v>8.972205253512524</v>
      </c>
      <c r="F22" s="45">
        <f>'родив.,умерш. абс.цифры'!E21*1000/'родив.,умерш. абс.цифры'!K21</f>
        <v>9.307376095555728</v>
      </c>
      <c r="G22" s="45">
        <f t="shared" si="1"/>
        <v>3.74</v>
      </c>
      <c r="H22" s="45">
        <f t="shared" si="2"/>
        <v>-3.207086133170434</v>
      </c>
      <c r="I22" s="45">
        <f t="shared" si="3"/>
        <v>-4.071977041805631</v>
      </c>
      <c r="J22" s="58"/>
      <c r="K22" s="82"/>
      <c r="L22" s="45"/>
      <c r="M22" s="31"/>
      <c r="N22" s="2"/>
      <c r="O22" s="14"/>
    </row>
    <row r="23" spans="1:15" ht="18" customHeight="1">
      <c r="A23" s="46" t="s">
        <v>29</v>
      </c>
      <c r="B23" s="45">
        <f>'родив.,умерш. абс.цифры'!B22*1000/'родив.,умерш. абс.цифры'!J22</f>
        <v>11.020857994203846</v>
      </c>
      <c r="C23" s="45">
        <f>'родив.,умерш. абс.цифры'!C22*1000/'родив.,умерш. абс.цифры'!K22</f>
        <v>7.8941930150857615</v>
      </c>
      <c r="D23" s="45">
        <f t="shared" si="0"/>
        <v>-28.37</v>
      </c>
      <c r="E23" s="45">
        <f>'родив.,умерш. абс.цифры'!D22*1000/'родив.,умерш. абс.цифры'!J22</f>
        <v>10.041226172496836</v>
      </c>
      <c r="F23" s="45">
        <f>'родив.,умерш. абс.цифры'!E22*1000/'родив.,умерш. абс.цифры'!K22</f>
        <v>9.299442033477991</v>
      </c>
      <c r="G23" s="45">
        <f t="shared" si="1"/>
        <v>-7.39</v>
      </c>
      <c r="H23" s="45">
        <f t="shared" si="2"/>
        <v>0.9796318217070095</v>
      </c>
      <c r="I23" s="45">
        <f t="shared" si="3"/>
        <v>-1.4052490183922295</v>
      </c>
      <c r="J23" s="82">
        <v>7.1</v>
      </c>
      <c r="K23" s="82"/>
      <c r="L23" s="45">
        <f t="shared" si="4"/>
        <v>-100</v>
      </c>
      <c r="M23" s="31"/>
      <c r="N23" s="2"/>
      <c r="O23" s="14"/>
    </row>
    <row r="24" spans="1:15" ht="18" customHeight="1">
      <c r="A24" s="46" t="s">
        <v>30</v>
      </c>
      <c r="B24" s="45">
        <f>'родив.,умерш. абс.цифры'!B23*1000/'родив.,умерш. абс.цифры'!J23</f>
        <v>7.531163434903047</v>
      </c>
      <c r="C24" s="45">
        <f>'родив.,умерш. абс.цифры'!C23*1000/'родив.,умерш. абс.цифры'!K23</f>
        <v>6.975101536288187</v>
      </c>
      <c r="D24" s="45">
        <f t="shared" si="0"/>
        <v>-7.38</v>
      </c>
      <c r="E24" s="45">
        <f>'родив.,умерш. абс.цифры'!D23*1000/'родив.,умерш. абс.цифры'!J23</f>
        <v>9.435595567867036</v>
      </c>
      <c r="F24" s="45">
        <f>'родив.,умерш. абс.цифры'!E23*1000/'родив.,умерш. абс.цифры'!K23</f>
        <v>10.948260639237153</v>
      </c>
      <c r="G24" s="45">
        <f t="shared" si="1"/>
        <v>16.03</v>
      </c>
      <c r="H24" s="45">
        <f t="shared" si="2"/>
        <v>-1.904432132963989</v>
      </c>
      <c r="I24" s="45">
        <f t="shared" si="3"/>
        <v>-3.9731591029489666</v>
      </c>
      <c r="J24" s="58"/>
      <c r="K24" s="82"/>
      <c r="L24" s="45"/>
      <c r="M24" s="31"/>
      <c r="N24" s="2"/>
      <c r="O24" s="14"/>
    </row>
    <row r="25" spans="1:15" ht="18" customHeight="1">
      <c r="A25" s="46" t="s">
        <v>31</v>
      </c>
      <c r="B25" s="45">
        <f>'родив.,умерш. абс.цифры'!B24*1000/'родив.,умерш. абс.цифры'!J24</f>
        <v>6.964921980587296</v>
      </c>
      <c r="C25" s="45">
        <f>'родив.,умерш. абс.цифры'!C24*1000/'родив.,умерш. абс.цифры'!K24</f>
        <v>5.950418292935412</v>
      </c>
      <c r="D25" s="45">
        <f t="shared" si="0"/>
        <v>-14.57</v>
      </c>
      <c r="E25" s="45">
        <f>'родив.,умерш. абс.цифры'!D24*1000/'родив.,умерш. абс.цифры'!J24</f>
        <v>5.728590735962649</v>
      </c>
      <c r="F25" s="45">
        <f>'родив.,умерш. абс.цифры'!E24*1000/'родив.,умерш. абс.цифры'!K24</f>
        <v>5.693538121784205</v>
      </c>
      <c r="G25" s="45">
        <f t="shared" si="1"/>
        <v>-0.61</v>
      </c>
      <c r="H25" s="45">
        <f t="shared" si="2"/>
        <v>1.2363312446246475</v>
      </c>
      <c r="I25" s="45">
        <f t="shared" si="3"/>
        <v>0.25688017115120676</v>
      </c>
      <c r="J25" s="82">
        <v>7.3</v>
      </c>
      <c r="K25" s="82">
        <v>5.2</v>
      </c>
      <c r="L25" s="45">
        <f t="shared" si="4"/>
        <v>-28.767123287671225</v>
      </c>
      <c r="M25" s="31"/>
      <c r="N25" s="2"/>
      <c r="O25" s="14"/>
    </row>
    <row r="26" spans="1:15" ht="18" customHeight="1">
      <c r="A26" s="46" t="s">
        <v>32</v>
      </c>
      <c r="B26" s="45">
        <f>'родив.,умерш. абс.цифры'!B25*1000/'родив.,умерш. абс.цифры'!J25</f>
        <v>5.858033249647144</v>
      </c>
      <c r="C26" s="45">
        <f>'родив.,умерш. абс.цифры'!C25*1000/'родив.,умерш. абс.цифры'!K25</f>
        <v>5.988566107044003</v>
      </c>
      <c r="D26" s="45">
        <f t="shared" si="0"/>
        <v>2.23</v>
      </c>
      <c r="E26" s="45">
        <f>'родив.,умерш. абс.цифры'!D25*1000/'родив.,умерш. абс.цифры'!J25</f>
        <v>5.3833951611895925</v>
      </c>
      <c r="F26" s="45">
        <f>'родив.,умерш. абс.цифры'!E25*1000/'родив.,умерш. абс.цифры'!K25</f>
        <v>5.923894766795147</v>
      </c>
      <c r="G26" s="45">
        <f t="shared" si="1"/>
        <v>10.04</v>
      </c>
      <c r="H26" s="45">
        <f t="shared" si="2"/>
        <v>0.4746380884575512</v>
      </c>
      <c r="I26" s="45">
        <f t="shared" si="3"/>
        <v>0.06467134024885546</v>
      </c>
      <c r="J26" s="82">
        <v>2</v>
      </c>
      <c r="K26" s="82">
        <v>6.2</v>
      </c>
      <c r="L26" s="45">
        <f t="shared" si="4"/>
        <v>210</v>
      </c>
      <c r="M26" s="31"/>
      <c r="N26" s="2"/>
      <c r="O26" s="14"/>
    </row>
    <row r="27" spans="1:15" ht="18" customHeight="1">
      <c r="A27" s="46" t="s">
        <v>33</v>
      </c>
      <c r="B27" s="45">
        <f>'родив.,умерш. абс.цифры'!B26*1000/'родив.,умерш. абс.цифры'!J26</f>
        <v>5.556130724367602</v>
      </c>
      <c r="C27" s="45">
        <f>'родив.,умерш. абс.цифры'!C26*1000/'родив.,умерш. абс.цифры'!K26</f>
        <v>4.689664973176537</v>
      </c>
      <c r="D27" s="45">
        <f t="shared" si="0"/>
        <v>-15.59</v>
      </c>
      <c r="E27" s="45">
        <f>'родив.,умерш. абс.цифры'!D26*1000/'родив.,умерш. абс.цифры'!J26</f>
        <v>9.076163854091176</v>
      </c>
      <c r="F27" s="45">
        <f>'родив.,умерш. абс.цифры'!E26*1000/'родив.,умерш. абс.цифры'!K26</f>
        <v>8.59771911749032</v>
      </c>
      <c r="G27" s="45">
        <f t="shared" si="1"/>
        <v>-5.27</v>
      </c>
      <c r="H27" s="45">
        <f t="shared" si="2"/>
        <v>-3.520033129723574</v>
      </c>
      <c r="I27" s="45">
        <f t="shared" si="3"/>
        <v>-3.908054144313782</v>
      </c>
      <c r="J27" s="82">
        <v>12.6</v>
      </c>
      <c r="K27" s="82"/>
      <c r="L27" s="45">
        <f t="shared" si="4"/>
        <v>-100</v>
      </c>
      <c r="M27" s="31"/>
      <c r="N27" s="2"/>
      <c r="O27" s="14"/>
    </row>
    <row r="28" spans="1:15" ht="18" customHeight="1">
      <c r="A28" s="46" t="s">
        <v>34</v>
      </c>
      <c r="B28" s="45">
        <f>'родив.,умерш. абс.цифры'!B27*1000/'родив.,умерш. абс.цифры'!J27</f>
        <v>7.2094329028635595</v>
      </c>
      <c r="C28" s="45">
        <f>'родив.,умерш. абс.цифры'!C27*1000/'родив.,умерш. абс.цифры'!K27</f>
        <v>6.622816965298253</v>
      </c>
      <c r="D28" s="45">
        <f t="shared" si="0"/>
        <v>-8.14</v>
      </c>
      <c r="E28" s="45">
        <f>'родив.,умерш. абс.цифры'!D27*1000/'родив.,умерш. абс.цифры'!J27</f>
        <v>4.738910724312184</v>
      </c>
      <c r="F28" s="45">
        <f>'родив.,умерш. абс.цифры'!E27*1000/'родив.,умерш. абс.цифры'!K27</f>
        <v>5.3526876842821505</v>
      </c>
      <c r="G28" s="45">
        <f t="shared" si="1"/>
        <v>12.95</v>
      </c>
      <c r="H28" s="45">
        <f t="shared" si="2"/>
        <v>2.4705221785513753</v>
      </c>
      <c r="I28" s="45">
        <f t="shared" si="3"/>
        <v>1.2701292810161027</v>
      </c>
      <c r="J28" s="82">
        <v>2.9</v>
      </c>
      <c r="K28" s="82">
        <v>6.4</v>
      </c>
      <c r="L28" s="45">
        <f t="shared" si="4"/>
        <v>120.68965517241378</v>
      </c>
      <c r="M28" s="31"/>
      <c r="N28" s="2"/>
      <c r="O28" s="14"/>
    </row>
    <row r="29" spans="1:15" ht="18">
      <c r="A29" s="46" t="s">
        <v>35</v>
      </c>
      <c r="B29" s="45">
        <f>'родив.,умерш. абс.цифры'!B28*1000/'родив.,умерш. абс.цифры'!J28</f>
        <v>5.8829956213704016</v>
      </c>
      <c r="C29" s="45">
        <f>'родив.,умерш. абс.цифры'!C28*1000/'родив.,умерш. абс.цифры'!K28</f>
        <v>4.916070200463588</v>
      </c>
      <c r="D29" s="45">
        <f t="shared" si="0"/>
        <v>-16.44</v>
      </c>
      <c r="E29" s="45">
        <f>'родив.,умерш. абс.цифры'!D28*1000/'родив.,умерш. абс.цифры'!J28</f>
        <v>6.28640103540723</v>
      </c>
      <c r="F29" s="45">
        <f>'родив.,умерш. абс.цифры'!E28*1000/'родив.,умерш. абс.цифры'!K28</f>
        <v>6.206644760861629</v>
      </c>
      <c r="G29" s="45">
        <f t="shared" si="1"/>
        <v>-1.27</v>
      </c>
      <c r="H29" s="45">
        <f t="shared" si="2"/>
        <v>-0.40340541403682817</v>
      </c>
      <c r="I29" s="45">
        <f t="shared" si="3"/>
        <v>-1.2905745603980403</v>
      </c>
      <c r="J29" s="82">
        <v>1.3</v>
      </c>
      <c r="K29" s="82">
        <v>3</v>
      </c>
      <c r="L29" s="45">
        <f t="shared" si="4"/>
        <v>130.76923076923075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39"/>
      <c r="K30" s="76"/>
      <c r="L30" s="39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39"/>
      <c r="K31" s="37"/>
      <c r="L31" s="39"/>
    </row>
    <row r="32" spans="1:12" ht="17.25">
      <c r="A32" s="90" t="s">
        <v>70</v>
      </c>
      <c r="B32" s="90"/>
      <c r="C32" s="90"/>
      <c r="D32" s="90"/>
      <c r="E32" s="90"/>
      <c r="F32" s="90"/>
      <c r="G32" s="90"/>
      <c r="J32" s="39"/>
      <c r="K32" s="37"/>
      <c r="L32" s="39"/>
    </row>
    <row r="33" spans="1:12" ht="13.5" customHeight="1">
      <c r="A33" s="32" t="s">
        <v>58</v>
      </c>
      <c r="B33" s="32"/>
      <c r="C33" s="32"/>
      <c r="D33" s="32"/>
      <c r="E33" s="32"/>
      <c r="F33" s="32"/>
      <c r="G33" s="32"/>
      <c r="J33" s="39"/>
      <c r="K33" s="39"/>
      <c r="L33" s="39"/>
    </row>
    <row r="34" spans="1:12" ht="17.25">
      <c r="A34" s="3"/>
      <c r="B34" s="3"/>
      <c r="C34" s="3"/>
      <c r="D34" s="3"/>
      <c r="E34" s="3"/>
      <c r="F34" s="3"/>
      <c r="G34" s="3"/>
      <c r="J34" s="39"/>
      <c r="K34" s="39"/>
      <c r="L34" s="39"/>
    </row>
    <row r="35" spans="1:12" ht="17.25">
      <c r="A35" s="3"/>
      <c r="B35" s="3"/>
      <c r="C35" s="3"/>
      <c r="D35" s="3"/>
      <c r="E35" s="3"/>
      <c r="F35" s="3"/>
      <c r="G35" s="3"/>
      <c r="J35" s="39"/>
      <c r="K35" s="39"/>
      <c r="L35" s="39"/>
    </row>
    <row r="36" spans="1:12" ht="17.25">
      <c r="A36" s="3"/>
      <c r="B36" s="3"/>
      <c r="C36" s="3"/>
      <c r="D36" s="3"/>
      <c r="E36" s="3"/>
      <c r="F36" s="3"/>
      <c r="G36" s="3"/>
      <c r="J36" s="39"/>
      <c r="K36" s="39"/>
      <c r="L36" s="39"/>
    </row>
    <row r="37" spans="10:12" ht="17.25">
      <c r="J37" s="39"/>
      <c r="K37" s="39"/>
      <c r="L37" s="39"/>
    </row>
    <row r="38" spans="10:12" ht="17.25">
      <c r="J38" s="39"/>
      <c r="K38" s="39"/>
      <c r="L38" s="39"/>
    </row>
    <row r="39" spans="10:12" ht="17.25">
      <c r="J39" s="39"/>
      <c r="K39" s="39"/>
      <c r="L39" s="39"/>
    </row>
    <row r="40" spans="10:12" ht="17.25">
      <c r="J40" s="39"/>
      <c r="K40" s="39"/>
      <c r="L40" s="39"/>
    </row>
    <row r="41" spans="10:12" ht="17.25">
      <c r="J41" s="39"/>
      <c r="K41" s="39"/>
      <c r="L41" s="39"/>
    </row>
  </sheetData>
  <sheetProtection/>
  <mergeCells count="12"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</mergeCells>
  <printOptions horizontalCentered="1" verticalCentered="1"/>
  <pageMargins left="0.17" right="0.17" top="0.35" bottom="0.22" header="0.24" footer="0.16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92" t="s">
        <v>2</v>
      </c>
      <c r="B3" s="92"/>
      <c r="C3" s="92"/>
      <c r="D3" s="92"/>
      <c r="E3" s="92"/>
      <c r="F3" s="92"/>
      <c r="G3" s="92"/>
      <c r="H3" s="6"/>
    </row>
    <row r="4" spans="1:22" ht="18" customHeight="1">
      <c r="A4" s="92" t="s">
        <v>61</v>
      </c>
      <c r="B4" s="92"/>
      <c r="C4" s="92"/>
      <c r="D4" s="92"/>
      <c r="E4" s="92"/>
      <c r="F4" s="92"/>
      <c r="G4" s="92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92" t="s">
        <v>141</v>
      </c>
      <c r="B5" s="92"/>
      <c r="C5" s="92"/>
      <c r="D5" s="92"/>
      <c r="E5" s="92"/>
      <c r="F5" s="92"/>
      <c r="G5" s="92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3" t="s">
        <v>3</v>
      </c>
      <c r="B7" s="93"/>
      <c r="C7" s="93"/>
      <c r="D7" s="93"/>
      <c r="E7" s="91" t="s">
        <v>62</v>
      </c>
      <c r="F7" s="91" t="s">
        <v>68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3"/>
      <c r="B8" s="93"/>
      <c r="C8" s="93"/>
      <c r="D8" s="93"/>
      <c r="E8" s="94"/>
      <c r="F8" s="94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8" t="s">
        <v>6</v>
      </c>
      <c r="B9" s="48"/>
      <c r="C9" s="48"/>
      <c r="D9" s="48"/>
      <c r="E9" s="74">
        <v>28</v>
      </c>
      <c r="F9" s="77">
        <v>21</v>
      </c>
      <c r="G9" s="45">
        <f>F9/E9*100-100</f>
        <v>-25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4" t="s">
        <v>7</v>
      </c>
      <c r="B10" s="44"/>
      <c r="C10" s="44"/>
      <c r="D10" s="44"/>
      <c r="E10" s="61">
        <v>1</v>
      </c>
      <c r="F10" s="65">
        <v>1</v>
      </c>
      <c r="G10" s="45">
        <f aca="true" t="shared" si="0" ref="G10:G23">F10/E10*100-100</f>
        <v>0</v>
      </c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4" t="s">
        <v>38</v>
      </c>
      <c r="B11" s="44"/>
      <c r="C11" s="44"/>
      <c r="D11" s="44"/>
      <c r="E11" s="61"/>
      <c r="F11" s="65"/>
      <c r="G11" s="45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5" t="s">
        <v>39</v>
      </c>
      <c r="B12" s="95"/>
      <c r="C12" s="95"/>
      <c r="D12" s="95"/>
      <c r="E12" s="61"/>
      <c r="F12" s="65"/>
      <c r="G12" s="45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4" t="s">
        <v>40</v>
      </c>
      <c r="B13" s="44"/>
      <c r="C13" s="44"/>
      <c r="D13" s="44"/>
      <c r="E13" s="61">
        <v>2</v>
      </c>
      <c r="F13" s="65"/>
      <c r="G13" s="45">
        <f t="shared" si="0"/>
        <v>-100</v>
      </c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4" t="s">
        <v>41</v>
      </c>
      <c r="B14" s="44"/>
      <c r="C14" s="44"/>
      <c r="D14" s="44"/>
      <c r="E14" s="61"/>
      <c r="F14" s="65"/>
      <c r="G14" s="45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4" t="s">
        <v>42</v>
      </c>
      <c r="B15" s="44"/>
      <c r="C15" s="44"/>
      <c r="D15" s="44"/>
      <c r="E15" s="61">
        <v>3</v>
      </c>
      <c r="F15" s="65"/>
      <c r="G15" s="45">
        <f t="shared" si="0"/>
        <v>-100</v>
      </c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4" t="s">
        <v>43</v>
      </c>
      <c r="B16" s="44"/>
      <c r="C16" s="44"/>
      <c r="D16" s="44"/>
      <c r="E16" s="61"/>
      <c r="F16" s="65"/>
      <c r="G16" s="45"/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7" t="s">
        <v>44</v>
      </c>
      <c r="B17" s="97"/>
      <c r="C17" s="97"/>
      <c r="D17" s="97"/>
      <c r="E17" s="61">
        <v>15</v>
      </c>
      <c r="F17" s="65">
        <v>14</v>
      </c>
      <c r="G17" s="45">
        <f t="shared" si="0"/>
        <v>-6.666666666666671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5" t="s">
        <v>8</v>
      </c>
      <c r="B18" s="95"/>
      <c r="C18" s="95"/>
      <c r="D18" s="95"/>
      <c r="E18" s="61"/>
      <c r="F18" s="65"/>
      <c r="G18" s="45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4" t="s">
        <v>9</v>
      </c>
      <c r="B19" s="44"/>
      <c r="C19" s="44"/>
      <c r="D19" s="44"/>
      <c r="E19" s="61">
        <v>1</v>
      </c>
      <c r="F19" s="65"/>
      <c r="G19" s="45">
        <f t="shared" si="0"/>
        <v>-100</v>
      </c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8" t="s">
        <v>10</v>
      </c>
      <c r="B20" s="98"/>
      <c r="C20" s="98"/>
      <c r="D20" s="98"/>
      <c r="E20" s="61">
        <v>5</v>
      </c>
      <c r="F20" s="65">
        <v>8</v>
      </c>
      <c r="G20" s="45">
        <f t="shared" si="0"/>
        <v>60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4" t="s">
        <v>45</v>
      </c>
      <c r="B21" s="44"/>
      <c r="C21" s="44"/>
      <c r="D21" s="44"/>
      <c r="E21" s="61">
        <v>6</v>
      </c>
      <c r="F21" s="65">
        <v>1</v>
      </c>
      <c r="G21" s="45">
        <f t="shared" si="0"/>
        <v>-83.33333333333334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7" t="s">
        <v>46</v>
      </c>
      <c r="B22" s="97"/>
      <c r="C22" s="97"/>
      <c r="D22" s="97"/>
      <c r="E22" s="61"/>
      <c r="F22" s="65"/>
      <c r="G22" s="45"/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4" t="s">
        <v>47</v>
      </c>
      <c r="B23" s="44"/>
      <c r="C23" s="44"/>
      <c r="D23" s="44"/>
      <c r="E23" s="61">
        <v>1</v>
      </c>
      <c r="F23" s="65">
        <v>5</v>
      </c>
      <c r="G23" s="45">
        <f t="shared" si="0"/>
        <v>400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79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6" t="s">
        <v>60</v>
      </c>
      <c r="B25" s="96"/>
      <c r="C25" s="96"/>
      <c r="D25" s="96"/>
      <c r="E25" s="96"/>
      <c r="F25" s="96"/>
      <c r="G25" s="96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A3:G3"/>
    <mergeCell ref="A4:G4"/>
    <mergeCell ref="A5:G5"/>
    <mergeCell ref="A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7">
      <selection activeCell="F14" sqref="F14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4" t="s">
        <v>2</v>
      </c>
      <c r="B3" s="104"/>
      <c r="C3" s="104"/>
      <c r="D3" s="104"/>
      <c r="E3" s="104"/>
      <c r="F3" s="104"/>
      <c r="G3" s="104"/>
      <c r="H3" s="6"/>
    </row>
    <row r="4" spans="1:13" ht="18" customHeight="1">
      <c r="A4" s="104" t="s">
        <v>48</v>
      </c>
      <c r="B4" s="104"/>
      <c r="C4" s="104"/>
      <c r="D4" s="104"/>
      <c r="E4" s="104"/>
      <c r="F4" s="104"/>
      <c r="G4" s="104"/>
      <c r="H4" s="6"/>
      <c r="K4" s="6"/>
      <c r="L4" s="6"/>
      <c r="M4" s="6"/>
    </row>
    <row r="5" spans="1:13" ht="18" customHeight="1">
      <c r="A5" s="104" t="s">
        <v>142</v>
      </c>
      <c r="B5" s="104"/>
      <c r="C5" s="104"/>
      <c r="D5" s="104"/>
      <c r="E5" s="104"/>
      <c r="F5" s="104"/>
      <c r="G5" s="104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3" t="s">
        <v>3</v>
      </c>
      <c r="B7" s="93"/>
      <c r="C7" s="93"/>
      <c r="D7" s="93"/>
      <c r="E7" s="91" t="s">
        <v>62</v>
      </c>
      <c r="F7" s="91" t="s">
        <v>68</v>
      </c>
      <c r="G7" s="36" t="s">
        <v>4</v>
      </c>
      <c r="H7" s="100" t="s">
        <v>36</v>
      </c>
      <c r="I7" s="101"/>
      <c r="K7" s="6"/>
      <c r="L7" s="6"/>
      <c r="M7" s="6"/>
    </row>
    <row r="8" spans="1:13" ht="18" customHeight="1" thickBot="1">
      <c r="A8" s="93"/>
      <c r="B8" s="93"/>
      <c r="C8" s="93"/>
      <c r="D8" s="93"/>
      <c r="E8" s="94"/>
      <c r="F8" s="94"/>
      <c r="G8" s="36" t="s">
        <v>5</v>
      </c>
      <c r="H8" s="33" t="s">
        <v>62</v>
      </c>
      <c r="I8" s="25" t="s">
        <v>68</v>
      </c>
      <c r="K8" s="6"/>
      <c r="L8" s="6"/>
      <c r="M8" s="6"/>
    </row>
    <row r="9" spans="1:13" ht="18" customHeight="1">
      <c r="A9" s="47" t="s">
        <v>50</v>
      </c>
      <c r="B9" s="47"/>
      <c r="C9" s="47"/>
      <c r="D9" s="48"/>
      <c r="E9" s="43">
        <v>4.5</v>
      </c>
      <c r="F9" s="58">
        <v>3.8</v>
      </c>
      <c r="G9" s="49">
        <f>F9/E9*100-100</f>
        <v>-15.555555555555557</v>
      </c>
      <c r="H9" s="102" t="s">
        <v>64</v>
      </c>
      <c r="I9" s="103"/>
      <c r="J9" s="8"/>
      <c r="K9" s="6"/>
      <c r="L9" s="6"/>
      <c r="M9" s="6"/>
    </row>
    <row r="10" spans="1:13" ht="18" customHeight="1">
      <c r="A10" s="44" t="s">
        <v>7</v>
      </c>
      <c r="B10" s="44"/>
      <c r="C10" s="44"/>
      <c r="D10" s="44"/>
      <c r="E10" s="49">
        <f>'млад смерт абсцифры'!E10*1000/'млад см на 1000 род'!H10</f>
        <v>0.17559262510974538</v>
      </c>
      <c r="F10" s="49">
        <f>'млад смерт абсцифры'!F10*1000/'млад см на 1000 род'!I10</f>
        <v>0.198294665873488</v>
      </c>
      <c r="G10" s="49">
        <f aca="true" t="shared" si="0" ref="G10:G23">F10/E10*100-100</f>
        <v>12.928812214951435</v>
      </c>
      <c r="H10" s="80">
        <v>5695</v>
      </c>
      <c r="I10" s="80">
        <v>5043</v>
      </c>
      <c r="J10" s="8"/>
      <c r="K10" s="6"/>
      <c r="L10" s="6"/>
      <c r="M10" s="6"/>
    </row>
    <row r="11" spans="1:13" ht="18" customHeight="1">
      <c r="A11" s="44" t="s">
        <v>38</v>
      </c>
      <c r="B11" s="44"/>
      <c r="C11" s="44"/>
      <c r="D11" s="44"/>
      <c r="E11" s="49">
        <f>'млад смерт абсцифры'!E11*1000/'млад см на 1000 род'!H11</f>
        <v>0</v>
      </c>
      <c r="F11" s="49">
        <f>'млад смерт абсцифры'!F11*1000/'млад см на 1000 род'!I11</f>
        <v>0</v>
      </c>
      <c r="G11" s="49"/>
      <c r="H11" s="80">
        <v>5695</v>
      </c>
      <c r="I11" s="80">
        <v>5043</v>
      </c>
      <c r="J11" s="8"/>
      <c r="K11" s="6"/>
      <c r="L11" s="6"/>
      <c r="M11" s="6"/>
    </row>
    <row r="12" spans="1:13" ht="18" customHeight="1">
      <c r="A12" s="95" t="s">
        <v>39</v>
      </c>
      <c r="B12" s="95"/>
      <c r="C12" s="95"/>
      <c r="D12" s="95"/>
      <c r="E12" s="49">
        <f>'млад смерт абсцифры'!E12*1000/'млад см на 1000 род'!H12</f>
        <v>0</v>
      </c>
      <c r="F12" s="49">
        <f>'млад смерт абсцифры'!F12*1000/'млад см на 1000 род'!I12</f>
        <v>0</v>
      </c>
      <c r="G12" s="49"/>
      <c r="H12" s="80">
        <v>5695</v>
      </c>
      <c r="I12" s="80">
        <v>5043</v>
      </c>
      <c r="J12" s="8"/>
      <c r="K12" s="6"/>
      <c r="L12" s="6"/>
      <c r="M12" s="6"/>
    </row>
    <row r="13" spans="1:13" ht="18" customHeight="1">
      <c r="A13" s="44" t="s">
        <v>40</v>
      </c>
      <c r="B13" s="44"/>
      <c r="C13" s="44"/>
      <c r="D13" s="44"/>
      <c r="E13" s="49">
        <f>'млад смерт абсцифры'!E13*1000/'млад см на 1000 род'!H13</f>
        <v>0.35118525021949076</v>
      </c>
      <c r="F13" s="49">
        <f>'млад смерт абсцифры'!F13*1000/'млад см на 1000 род'!I13</f>
        <v>0</v>
      </c>
      <c r="G13" s="49">
        <f t="shared" si="0"/>
        <v>-100</v>
      </c>
      <c r="H13" s="80">
        <v>5695</v>
      </c>
      <c r="I13" s="80">
        <v>5043</v>
      </c>
      <c r="J13" s="8"/>
      <c r="K13" s="6"/>
      <c r="L13" s="6"/>
      <c r="M13" s="6"/>
    </row>
    <row r="14" spans="1:13" ht="19.5" customHeight="1">
      <c r="A14" s="44" t="s">
        <v>41</v>
      </c>
      <c r="B14" s="44"/>
      <c r="C14" s="44"/>
      <c r="D14" s="44"/>
      <c r="E14" s="49">
        <f>'млад смерт абсцифры'!E14*1000/'млад см на 1000 род'!H14</f>
        <v>0</v>
      </c>
      <c r="F14" s="49">
        <f>'млад смерт абсцифры'!F14*1000/'млад см на 1000 род'!I14</f>
        <v>0</v>
      </c>
      <c r="G14" s="49"/>
      <c r="H14" s="80">
        <v>5695</v>
      </c>
      <c r="I14" s="80">
        <v>5043</v>
      </c>
      <c r="J14" s="8"/>
      <c r="K14" s="6"/>
      <c r="L14" s="6"/>
      <c r="M14" s="6"/>
    </row>
    <row r="15" spans="1:13" ht="18" customHeight="1">
      <c r="A15" s="44" t="s">
        <v>42</v>
      </c>
      <c r="B15" s="44"/>
      <c r="C15" s="44"/>
      <c r="D15" s="44"/>
      <c r="E15" s="49">
        <f>'млад смерт абсцифры'!E15*1000/'млад см на 1000 род'!H15</f>
        <v>0.5267778753292361</v>
      </c>
      <c r="F15" s="49">
        <f>'млад смерт абсцифры'!F15*1000/'млад см на 1000 род'!I15</f>
        <v>0</v>
      </c>
      <c r="G15" s="49">
        <f t="shared" si="0"/>
        <v>-100</v>
      </c>
      <c r="H15" s="80">
        <v>5695</v>
      </c>
      <c r="I15" s="80">
        <v>5043</v>
      </c>
      <c r="J15" s="8"/>
      <c r="K15" s="6"/>
      <c r="L15" s="6"/>
      <c r="M15" s="6"/>
    </row>
    <row r="16" spans="1:13" ht="18" customHeight="1">
      <c r="A16" s="44" t="s">
        <v>43</v>
      </c>
      <c r="B16" s="44"/>
      <c r="C16" s="44"/>
      <c r="D16" s="44"/>
      <c r="E16" s="49">
        <f>'млад смерт абсцифры'!E16*1000/'млад см на 1000 род'!H16</f>
        <v>0</v>
      </c>
      <c r="F16" s="49">
        <f>'млад смерт абсцифры'!F16*1000/'млад см на 1000 род'!I16</f>
        <v>0</v>
      </c>
      <c r="G16" s="49"/>
      <c r="H16" s="80">
        <v>5695</v>
      </c>
      <c r="I16" s="80">
        <v>5043</v>
      </c>
      <c r="J16" s="8"/>
      <c r="K16" s="6"/>
      <c r="L16" s="6"/>
      <c r="M16" s="6"/>
    </row>
    <row r="17" spans="1:13" ht="18" customHeight="1">
      <c r="A17" s="97" t="s">
        <v>44</v>
      </c>
      <c r="B17" s="97"/>
      <c r="C17" s="97"/>
      <c r="D17" s="97"/>
      <c r="E17" s="49">
        <f>'млад смерт абсцифры'!E17*1000/'млад см на 1000 род'!H17</f>
        <v>2.633889376646181</v>
      </c>
      <c r="F17" s="49">
        <f>'млад смерт абсцифры'!F17*1000/'млад см на 1000 род'!I17</f>
        <v>2.776125322228832</v>
      </c>
      <c r="G17" s="49">
        <f t="shared" si="0"/>
        <v>5.400224733954644</v>
      </c>
      <c r="H17" s="80">
        <v>5695</v>
      </c>
      <c r="I17" s="80">
        <v>5043</v>
      </c>
      <c r="J17" s="8"/>
      <c r="K17" s="6"/>
      <c r="L17" s="6"/>
      <c r="M17" s="6"/>
    </row>
    <row r="18" spans="1:13" ht="18" customHeight="1">
      <c r="A18" s="95" t="s">
        <v>8</v>
      </c>
      <c r="B18" s="95"/>
      <c r="C18" s="95"/>
      <c r="D18" s="95"/>
      <c r="E18" s="49">
        <f>'млад смерт абсцифры'!E18*1000/'млад см на 1000 род'!H18</f>
        <v>0</v>
      </c>
      <c r="F18" s="49">
        <f>'млад смерт абсцифры'!F18*1000/'млад см на 1000 род'!I18</f>
        <v>0</v>
      </c>
      <c r="G18" s="49"/>
      <c r="H18" s="80">
        <v>5695</v>
      </c>
      <c r="I18" s="80">
        <v>5043</v>
      </c>
      <c r="J18" s="8"/>
      <c r="K18" s="6"/>
      <c r="L18" s="6"/>
      <c r="M18" s="6"/>
    </row>
    <row r="19" spans="1:13" ht="18" customHeight="1">
      <c r="A19" s="44" t="s">
        <v>9</v>
      </c>
      <c r="B19" s="44"/>
      <c r="C19" s="44"/>
      <c r="D19" s="44"/>
      <c r="E19" s="49">
        <f>'млад смерт абсцифры'!E19*1000/'млад см на 1000 род'!H19</f>
        <v>0.17559262510974538</v>
      </c>
      <c r="F19" s="49">
        <f>'млад смерт абсцифры'!F19*1000/'млад см на 1000 род'!I19</f>
        <v>0</v>
      </c>
      <c r="G19" s="49">
        <f t="shared" si="0"/>
        <v>-100</v>
      </c>
      <c r="H19" s="80">
        <v>5695</v>
      </c>
      <c r="I19" s="80">
        <v>5043</v>
      </c>
      <c r="J19" s="8"/>
      <c r="K19" s="6"/>
      <c r="L19" s="6"/>
      <c r="M19" s="6"/>
    </row>
    <row r="20" spans="1:13" ht="18" customHeight="1">
      <c r="A20" s="98" t="s">
        <v>10</v>
      </c>
      <c r="B20" s="98"/>
      <c r="C20" s="98"/>
      <c r="D20" s="98"/>
      <c r="E20" s="49">
        <f>'млад смерт абсцифры'!E20*1000/'млад см на 1000 род'!H20</f>
        <v>0.8779631255487269</v>
      </c>
      <c r="F20" s="49">
        <f>'млад смерт абсцифры'!F20*1000/'млад см на 1000 род'!I20</f>
        <v>1.586357326987904</v>
      </c>
      <c r="G20" s="49">
        <f t="shared" si="0"/>
        <v>80.6860995439223</v>
      </c>
      <c r="H20" s="80">
        <v>5695</v>
      </c>
      <c r="I20" s="80">
        <v>5043</v>
      </c>
      <c r="J20" s="8"/>
      <c r="K20" s="6"/>
      <c r="L20" s="6"/>
      <c r="M20" s="6"/>
    </row>
    <row r="21" spans="1:13" ht="18" customHeight="1">
      <c r="A21" s="44" t="s">
        <v>45</v>
      </c>
      <c r="B21" s="44"/>
      <c r="C21" s="44"/>
      <c r="D21" s="44"/>
      <c r="E21" s="49">
        <f>'млад смерт абсцифры'!E21*1000/'млад см на 1000 род'!H21</f>
        <v>1.0535557506584723</v>
      </c>
      <c r="F21" s="49">
        <f>'млад смерт абсцифры'!F21*1000/'млад см на 1000 род'!I21</f>
        <v>0.198294665873488</v>
      </c>
      <c r="G21" s="49">
        <f t="shared" si="0"/>
        <v>-81.1785312975081</v>
      </c>
      <c r="H21" s="80">
        <v>5695</v>
      </c>
      <c r="I21" s="80">
        <v>5043</v>
      </c>
      <c r="K21" s="6"/>
      <c r="L21" s="6"/>
      <c r="M21" s="6"/>
    </row>
    <row r="22" spans="1:13" ht="18" customHeight="1">
      <c r="A22" s="97" t="s">
        <v>46</v>
      </c>
      <c r="B22" s="97"/>
      <c r="C22" s="97"/>
      <c r="D22" s="97"/>
      <c r="E22" s="49">
        <f>'млад смерт абсцифры'!E22*1000/'млад см на 1000 род'!H22</f>
        <v>0</v>
      </c>
      <c r="F22" s="49">
        <f>'млад смерт абсцифры'!F22*1000/'млад см на 1000 род'!I22</f>
        <v>0</v>
      </c>
      <c r="G22" s="49"/>
      <c r="H22" s="80">
        <v>5695</v>
      </c>
      <c r="I22" s="80">
        <v>5043</v>
      </c>
      <c r="K22" s="6"/>
      <c r="L22" s="6"/>
      <c r="M22" s="6"/>
    </row>
    <row r="23" spans="1:13" ht="18" customHeight="1">
      <c r="A23" s="60" t="s">
        <v>47</v>
      </c>
      <c r="B23" s="60"/>
      <c r="C23" s="60"/>
      <c r="D23" s="60"/>
      <c r="E23" s="49">
        <f>'млад смерт абсцифры'!E23*1000/'млад см на 1000 род'!H23</f>
        <v>0.17559262510974538</v>
      </c>
      <c r="F23" s="49">
        <f>'млад смерт абсцифры'!F23*1000/'млад см на 1000 род'!I23</f>
        <v>0.99147332936744</v>
      </c>
      <c r="G23" s="49">
        <f t="shared" si="0"/>
        <v>464.64406107475713</v>
      </c>
      <c r="H23" s="80">
        <v>5695</v>
      </c>
      <c r="I23" s="80">
        <v>5043</v>
      </c>
      <c r="K23" s="6"/>
      <c r="L23" s="6"/>
      <c r="M23" s="6"/>
    </row>
    <row r="24" spans="1:13" ht="18" customHeight="1">
      <c r="A24" s="99" t="s">
        <v>65</v>
      </c>
      <c r="B24" s="99"/>
      <c r="C24" s="99"/>
      <c r="D24" s="99"/>
      <c r="E24" s="99"/>
      <c r="F24" s="99"/>
      <c r="G24" s="99"/>
      <c r="H24" s="80"/>
      <c r="I24" s="80"/>
      <c r="K24" s="6"/>
      <c r="L24" s="6"/>
      <c r="M24" s="6"/>
    </row>
    <row r="25" spans="1:13" ht="18" customHeight="1">
      <c r="A25" s="96"/>
      <c r="B25" s="96"/>
      <c r="C25" s="96"/>
      <c r="D25" s="96"/>
      <c r="E25" s="96"/>
      <c r="F25" s="96"/>
      <c r="G25" s="96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105"/>
      <c r="B30" s="105"/>
      <c r="C30" s="105"/>
      <c r="D30" s="105"/>
      <c r="E30" s="27"/>
      <c r="F30" s="28"/>
      <c r="G30" s="6"/>
      <c r="H30" s="6"/>
      <c r="K30" s="6"/>
      <c r="L30" s="6"/>
      <c r="M30" s="6"/>
    </row>
    <row r="31" spans="1:13" ht="15">
      <c r="A31" s="106"/>
      <c r="B31" s="106"/>
      <c r="C31" s="106"/>
      <c r="D31" s="106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107"/>
      <c r="B33" s="107"/>
      <c r="C33" s="107"/>
      <c r="D33" s="107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105"/>
      <c r="B35" s="105"/>
      <c r="C35" s="105"/>
      <c r="D35" s="105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80" zoomScaleSheetLayoutView="8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" sqref="G16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85" t="s">
        <v>132</v>
      </c>
      <c r="B1" s="85"/>
      <c r="C1" s="85"/>
      <c r="D1" s="85"/>
      <c r="E1" s="85"/>
      <c r="F1" s="85"/>
      <c r="G1" s="85"/>
      <c r="H1" s="85"/>
    </row>
    <row r="2" spans="1:8" ht="17.25">
      <c r="A2" s="85" t="s">
        <v>143</v>
      </c>
      <c r="B2" s="85"/>
      <c r="C2" s="85"/>
      <c r="D2" s="85"/>
      <c r="E2" s="85"/>
      <c r="F2" s="85"/>
      <c r="G2" s="85"/>
      <c r="H2" s="85"/>
    </row>
    <row r="3" spans="1:8" ht="18">
      <c r="A3" s="69"/>
      <c r="B3" s="69"/>
      <c r="C3" s="69"/>
      <c r="D3" s="69"/>
      <c r="E3" s="69"/>
      <c r="F3" s="69"/>
      <c r="G3" s="69"/>
      <c r="H3" s="69"/>
    </row>
    <row r="4" spans="1:11" ht="110.25" customHeight="1">
      <c r="A4" s="112"/>
      <c r="B4" s="111" t="s">
        <v>71</v>
      </c>
      <c r="C4" s="111" t="s">
        <v>133</v>
      </c>
      <c r="D4" s="111" t="s">
        <v>136</v>
      </c>
      <c r="E4" s="111"/>
      <c r="F4" s="111" t="s">
        <v>135</v>
      </c>
      <c r="G4" s="111"/>
      <c r="H4" s="43" t="s">
        <v>131</v>
      </c>
      <c r="I4" s="109" t="s">
        <v>134</v>
      </c>
      <c r="J4" s="109"/>
      <c r="K4" s="110" t="s">
        <v>144</v>
      </c>
    </row>
    <row r="5" spans="1:11" ht="18">
      <c r="A5" s="112"/>
      <c r="B5" s="111"/>
      <c r="C5" s="111"/>
      <c r="D5" s="67" t="s">
        <v>72</v>
      </c>
      <c r="E5" s="67" t="s">
        <v>73</v>
      </c>
      <c r="F5" s="67" t="s">
        <v>72</v>
      </c>
      <c r="G5" s="67" t="s">
        <v>73</v>
      </c>
      <c r="H5" s="43" t="s">
        <v>72</v>
      </c>
      <c r="I5" s="67" t="s">
        <v>72</v>
      </c>
      <c r="J5" s="67" t="s">
        <v>73</v>
      </c>
      <c r="K5" s="110"/>
    </row>
    <row r="6" spans="1:11" ht="18" customHeight="1">
      <c r="A6" s="44"/>
      <c r="B6" s="70" t="s">
        <v>76</v>
      </c>
      <c r="C6" s="70"/>
      <c r="D6" s="71">
        <v>26</v>
      </c>
      <c r="E6" s="71">
        <v>50</v>
      </c>
      <c r="F6" s="57">
        <f>D6*100000/I6</f>
        <v>43.936731107205624</v>
      </c>
      <c r="G6" s="57">
        <f>E6*100000/J6</f>
        <v>26.56381158819717</v>
      </c>
      <c r="H6" s="72">
        <f>D6*1000/K6</f>
        <v>5.155661312710688</v>
      </c>
      <c r="I6" s="73">
        <v>59176</v>
      </c>
      <c r="J6" s="73">
        <v>188226</v>
      </c>
      <c r="K6" s="78">
        <v>5043</v>
      </c>
    </row>
    <row r="7" spans="1:11" ht="18" customHeight="1">
      <c r="A7" s="44" t="s">
        <v>77</v>
      </c>
      <c r="B7" s="44" t="s">
        <v>78</v>
      </c>
      <c r="C7" s="67" t="s">
        <v>112</v>
      </c>
      <c r="D7" s="67">
        <v>2</v>
      </c>
      <c r="E7" s="67">
        <v>2</v>
      </c>
      <c r="F7" s="57">
        <f aca="true" t="shared" si="0" ref="F7:F25">D7*100000/I7</f>
        <v>3.3797485467081247</v>
      </c>
      <c r="G7" s="57">
        <f aca="true" t="shared" si="1" ref="G7:G25">E7*100000/J7</f>
        <v>1.0625524635278867</v>
      </c>
      <c r="H7" s="72">
        <f aca="true" t="shared" si="2" ref="H7:H25">D7*1000/K7</f>
        <v>0.396589331746976</v>
      </c>
      <c r="I7" s="73">
        <v>59176</v>
      </c>
      <c r="J7" s="73">
        <v>188226</v>
      </c>
      <c r="K7" s="78">
        <v>5043</v>
      </c>
    </row>
    <row r="8" spans="1:11" ht="18" customHeight="1">
      <c r="A8" s="44" t="s">
        <v>79</v>
      </c>
      <c r="B8" s="44" t="s">
        <v>137</v>
      </c>
      <c r="C8" s="67" t="s">
        <v>113</v>
      </c>
      <c r="D8" s="67"/>
      <c r="E8" s="67">
        <v>2</v>
      </c>
      <c r="F8" s="57">
        <f t="shared" si="0"/>
        <v>0</v>
      </c>
      <c r="G8" s="57">
        <f t="shared" si="1"/>
        <v>1.0625524635278867</v>
      </c>
      <c r="H8" s="72">
        <f t="shared" si="2"/>
        <v>0</v>
      </c>
      <c r="I8" s="73">
        <v>59176</v>
      </c>
      <c r="J8" s="73">
        <v>188226</v>
      </c>
      <c r="K8" s="78">
        <v>5043</v>
      </c>
    </row>
    <row r="9" spans="1:11" ht="18" customHeight="1">
      <c r="A9" s="44" t="s">
        <v>80</v>
      </c>
      <c r="B9" s="44" t="s">
        <v>82</v>
      </c>
      <c r="C9" s="67" t="s">
        <v>114</v>
      </c>
      <c r="D9" s="67"/>
      <c r="E9" s="67"/>
      <c r="F9" s="57">
        <f t="shared" si="0"/>
        <v>0</v>
      </c>
      <c r="G9" s="57">
        <f t="shared" si="1"/>
        <v>0</v>
      </c>
      <c r="H9" s="72">
        <f t="shared" si="2"/>
        <v>0</v>
      </c>
      <c r="I9" s="73">
        <v>59176</v>
      </c>
      <c r="J9" s="73">
        <v>188226</v>
      </c>
      <c r="K9" s="78">
        <v>5043</v>
      </c>
    </row>
    <row r="10" spans="1:11" ht="18" customHeight="1">
      <c r="A10" s="44" t="s">
        <v>92</v>
      </c>
      <c r="B10" s="44" t="s">
        <v>83</v>
      </c>
      <c r="C10" s="67" t="s">
        <v>115</v>
      </c>
      <c r="D10" s="67"/>
      <c r="E10" s="67"/>
      <c r="F10" s="57">
        <f t="shared" si="0"/>
        <v>0</v>
      </c>
      <c r="G10" s="57">
        <f t="shared" si="1"/>
        <v>0</v>
      </c>
      <c r="H10" s="72">
        <f t="shared" si="2"/>
        <v>0</v>
      </c>
      <c r="I10" s="73">
        <v>59176</v>
      </c>
      <c r="J10" s="73">
        <v>188226</v>
      </c>
      <c r="K10" s="78">
        <v>5043</v>
      </c>
    </row>
    <row r="11" spans="1:11" ht="18" customHeight="1">
      <c r="A11" s="44" t="s">
        <v>93</v>
      </c>
      <c r="B11" s="44" t="s">
        <v>84</v>
      </c>
      <c r="C11" s="67" t="s">
        <v>116</v>
      </c>
      <c r="D11" s="67"/>
      <c r="E11" s="67"/>
      <c r="F11" s="57">
        <f t="shared" si="0"/>
        <v>0</v>
      </c>
      <c r="G11" s="57">
        <f t="shared" si="1"/>
        <v>0</v>
      </c>
      <c r="H11" s="72">
        <f t="shared" si="2"/>
        <v>0</v>
      </c>
      <c r="I11" s="73">
        <v>59176</v>
      </c>
      <c r="J11" s="73">
        <v>188226</v>
      </c>
      <c r="K11" s="78">
        <v>5043</v>
      </c>
    </row>
    <row r="12" spans="1:11" ht="18" customHeight="1">
      <c r="A12" s="44" t="s">
        <v>94</v>
      </c>
      <c r="B12" s="44" t="s">
        <v>81</v>
      </c>
      <c r="C12" s="67" t="s">
        <v>117</v>
      </c>
      <c r="D12" s="67"/>
      <c r="E12" s="67">
        <v>4</v>
      </c>
      <c r="F12" s="57">
        <f t="shared" si="0"/>
        <v>0</v>
      </c>
      <c r="G12" s="57">
        <f t="shared" si="1"/>
        <v>2.1251049270557734</v>
      </c>
      <c r="H12" s="72">
        <f t="shared" si="2"/>
        <v>0</v>
      </c>
      <c r="I12" s="73">
        <v>59176</v>
      </c>
      <c r="J12" s="73">
        <v>188226</v>
      </c>
      <c r="K12" s="78">
        <v>5043</v>
      </c>
    </row>
    <row r="13" spans="1:11" ht="18" customHeight="1">
      <c r="A13" s="44" t="s">
        <v>95</v>
      </c>
      <c r="B13" s="44" t="s">
        <v>105</v>
      </c>
      <c r="C13" s="67" t="s">
        <v>118</v>
      </c>
      <c r="D13" s="67"/>
      <c r="E13" s="67"/>
      <c r="F13" s="57">
        <f t="shared" si="0"/>
        <v>0</v>
      </c>
      <c r="G13" s="57">
        <f t="shared" si="1"/>
        <v>0</v>
      </c>
      <c r="H13" s="72">
        <f t="shared" si="2"/>
        <v>0</v>
      </c>
      <c r="I13" s="73">
        <v>59176</v>
      </c>
      <c r="J13" s="73">
        <v>188226</v>
      </c>
      <c r="K13" s="78">
        <v>5043</v>
      </c>
    </row>
    <row r="14" spans="1:11" ht="18" customHeight="1">
      <c r="A14" s="44" t="s">
        <v>96</v>
      </c>
      <c r="B14" s="44" t="s">
        <v>106</v>
      </c>
      <c r="C14" s="67" t="s">
        <v>119</v>
      </c>
      <c r="D14" s="67"/>
      <c r="E14" s="67"/>
      <c r="F14" s="57">
        <f t="shared" si="0"/>
        <v>0</v>
      </c>
      <c r="G14" s="57">
        <f t="shared" si="1"/>
        <v>0</v>
      </c>
      <c r="H14" s="72">
        <f t="shared" si="2"/>
        <v>0</v>
      </c>
      <c r="I14" s="73">
        <v>59176</v>
      </c>
      <c r="J14" s="73">
        <v>188226</v>
      </c>
      <c r="K14" s="78">
        <v>5043</v>
      </c>
    </row>
    <row r="15" spans="1:11" ht="18" customHeight="1">
      <c r="A15" s="44" t="s">
        <v>97</v>
      </c>
      <c r="B15" s="44" t="s">
        <v>85</v>
      </c>
      <c r="C15" s="67" t="s">
        <v>120</v>
      </c>
      <c r="D15" s="67"/>
      <c r="E15" s="67"/>
      <c r="F15" s="57">
        <f t="shared" si="0"/>
        <v>0</v>
      </c>
      <c r="G15" s="57">
        <f t="shared" si="1"/>
        <v>0</v>
      </c>
      <c r="H15" s="72">
        <f t="shared" si="2"/>
        <v>0</v>
      </c>
      <c r="I15" s="73">
        <v>59176</v>
      </c>
      <c r="J15" s="73">
        <v>188226</v>
      </c>
      <c r="K15" s="78">
        <v>5043</v>
      </c>
    </row>
    <row r="16" spans="1:11" ht="18" customHeight="1">
      <c r="A16" s="44" t="s">
        <v>98</v>
      </c>
      <c r="B16" s="44" t="s">
        <v>107</v>
      </c>
      <c r="C16" s="67" t="s">
        <v>121</v>
      </c>
      <c r="D16" s="67"/>
      <c r="E16" s="67"/>
      <c r="F16" s="57">
        <f t="shared" si="0"/>
        <v>0</v>
      </c>
      <c r="G16" s="57">
        <f t="shared" si="1"/>
        <v>0</v>
      </c>
      <c r="H16" s="72">
        <f t="shared" si="2"/>
        <v>0</v>
      </c>
      <c r="I16" s="73">
        <v>59176</v>
      </c>
      <c r="J16" s="73">
        <v>188226</v>
      </c>
      <c r="K16" s="78">
        <v>5043</v>
      </c>
    </row>
    <row r="17" spans="1:11" ht="18" customHeight="1">
      <c r="A17" s="44" t="s">
        <v>99</v>
      </c>
      <c r="B17" s="44" t="s">
        <v>86</v>
      </c>
      <c r="C17" s="67" t="s">
        <v>122</v>
      </c>
      <c r="D17" s="67"/>
      <c r="E17" s="67"/>
      <c r="F17" s="57">
        <f t="shared" si="0"/>
        <v>0</v>
      </c>
      <c r="G17" s="57">
        <f t="shared" si="1"/>
        <v>0</v>
      </c>
      <c r="H17" s="72">
        <f t="shared" si="2"/>
        <v>0</v>
      </c>
      <c r="I17" s="73">
        <v>59176</v>
      </c>
      <c r="J17" s="73">
        <v>188226</v>
      </c>
      <c r="K17" s="78">
        <v>5043</v>
      </c>
    </row>
    <row r="18" spans="1:11" ht="18" customHeight="1">
      <c r="A18" s="44" t="s">
        <v>100</v>
      </c>
      <c r="B18" s="44" t="s">
        <v>87</v>
      </c>
      <c r="C18" s="67" t="s">
        <v>123</v>
      </c>
      <c r="D18" s="67"/>
      <c r="E18" s="67"/>
      <c r="F18" s="57">
        <f t="shared" si="0"/>
        <v>0</v>
      </c>
      <c r="G18" s="57">
        <f t="shared" si="1"/>
        <v>0</v>
      </c>
      <c r="H18" s="72">
        <f t="shared" si="2"/>
        <v>0</v>
      </c>
      <c r="I18" s="73">
        <v>59176</v>
      </c>
      <c r="J18" s="73">
        <v>188226</v>
      </c>
      <c r="K18" s="78">
        <v>5043</v>
      </c>
    </row>
    <row r="19" spans="1:11" ht="18" customHeight="1">
      <c r="A19" s="44" t="s">
        <v>101</v>
      </c>
      <c r="B19" s="44" t="s">
        <v>88</v>
      </c>
      <c r="C19" s="67" t="s">
        <v>124</v>
      </c>
      <c r="D19" s="67"/>
      <c r="E19" s="67"/>
      <c r="F19" s="57">
        <f t="shared" si="0"/>
        <v>0</v>
      </c>
      <c r="G19" s="57">
        <f t="shared" si="1"/>
        <v>0</v>
      </c>
      <c r="H19" s="72">
        <f t="shared" si="2"/>
        <v>0</v>
      </c>
      <c r="I19" s="73">
        <v>59176</v>
      </c>
      <c r="J19" s="73">
        <v>188226</v>
      </c>
      <c r="K19" s="78">
        <v>5043</v>
      </c>
    </row>
    <row r="20" spans="1:11" ht="18" customHeight="1">
      <c r="A20" s="44" t="s">
        <v>102</v>
      </c>
      <c r="B20" s="44" t="s">
        <v>89</v>
      </c>
      <c r="C20" s="67" t="s">
        <v>125</v>
      </c>
      <c r="D20" s="67"/>
      <c r="E20" s="67"/>
      <c r="F20" s="57">
        <f t="shared" si="0"/>
        <v>0</v>
      </c>
      <c r="G20" s="57">
        <f t="shared" si="1"/>
        <v>0</v>
      </c>
      <c r="H20" s="72">
        <f t="shared" si="2"/>
        <v>0</v>
      </c>
      <c r="I20" s="73">
        <v>59176</v>
      </c>
      <c r="J20" s="73">
        <v>188226</v>
      </c>
      <c r="K20" s="78">
        <v>5043</v>
      </c>
    </row>
    <row r="21" spans="1:11" ht="18" customHeight="1">
      <c r="A21" s="44" t="s">
        <v>103</v>
      </c>
      <c r="B21" s="44" t="s">
        <v>108</v>
      </c>
      <c r="C21" s="67" t="s">
        <v>126</v>
      </c>
      <c r="D21" s="67"/>
      <c r="E21" s="67"/>
      <c r="F21" s="57">
        <f t="shared" si="0"/>
        <v>0</v>
      </c>
      <c r="G21" s="57">
        <f t="shared" si="1"/>
        <v>0</v>
      </c>
      <c r="H21" s="72">
        <f t="shared" si="2"/>
        <v>0</v>
      </c>
      <c r="I21" s="73">
        <v>59176</v>
      </c>
      <c r="J21" s="73">
        <v>188226</v>
      </c>
      <c r="K21" s="78">
        <v>5043</v>
      </c>
    </row>
    <row r="22" spans="1:11" ht="18" customHeight="1">
      <c r="A22" s="44" t="s">
        <v>104</v>
      </c>
      <c r="B22" s="44" t="s">
        <v>91</v>
      </c>
      <c r="C22" s="67" t="s">
        <v>127</v>
      </c>
      <c r="D22" s="67">
        <v>14</v>
      </c>
      <c r="E22" s="67">
        <v>14</v>
      </c>
      <c r="F22" s="57">
        <f t="shared" si="0"/>
        <v>23.658239826956873</v>
      </c>
      <c r="G22" s="57">
        <f t="shared" si="1"/>
        <v>7.437867244695207</v>
      </c>
      <c r="H22" s="72">
        <f t="shared" si="2"/>
        <v>2.776125322228832</v>
      </c>
      <c r="I22" s="73">
        <v>59176</v>
      </c>
      <c r="J22" s="73">
        <v>188226</v>
      </c>
      <c r="K22" s="78">
        <v>5043</v>
      </c>
    </row>
    <row r="23" spans="1:11" ht="18" customHeight="1">
      <c r="A23" s="44" t="s">
        <v>109</v>
      </c>
      <c r="B23" s="44" t="s">
        <v>74</v>
      </c>
      <c r="C23" s="67" t="s">
        <v>128</v>
      </c>
      <c r="D23" s="67">
        <v>2</v>
      </c>
      <c r="E23" s="67">
        <v>2</v>
      </c>
      <c r="F23" s="57">
        <f t="shared" si="0"/>
        <v>3.3797485467081247</v>
      </c>
      <c r="G23" s="57">
        <f t="shared" si="1"/>
        <v>1.0625524635278867</v>
      </c>
      <c r="H23" s="72">
        <f t="shared" si="2"/>
        <v>0.396589331746976</v>
      </c>
      <c r="I23" s="73">
        <v>59176</v>
      </c>
      <c r="J23" s="73">
        <v>188226</v>
      </c>
      <c r="K23" s="78">
        <v>5043</v>
      </c>
    </row>
    <row r="24" spans="1:11" ht="18" customHeight="1">
      <c r="A24" s="44" t="s">
        <v>110</v>
      </c>
      <c r="B24" s="44" t="s">
        <v>90</v>
      </c>
      <c r="C24" s="67" t="s">
        <v>129</v>
      </c>
      <c r="D24" s="67"/>
      <c r="E24" s="67">
        <v>1</v>
      </c>
      <c r="F24" s="57">
        <f t="shared" si="0"/>
        <v>0</v>
      </c>
      <c r="G24" s="57">
        <f t="shared" si="1"/>
        <v>0.5312762317639433</v>
      </c>
      <c r="H24" s="72">
        <f t="shared" si="2"/>
        <v>0</v>
      </c>
      <c r="I24" s="73">
        <v>59176</v>
      </c>
      <c r="J24" s="73">
        <v>188226</v>
      </c>
      <c r="K24" s="78">
        <v>5043</v>
      </c>
    </row>
    <row r="25" spans="1:11" ht="18" customHeight="1">
      <c r="A25" s="44" t="s">
        <v>111</v>
      </c>
      <c r="B25" s="44" t="s">
        <v>75</v>
      </c>
      <c r="C25" s="67" t="s">
        <v>130</v>
      </c>
      <c r="D25" s="67">
        <v>8</v>
      </c>
      <c r="E25" s="67">
        <v>25</v>
      </c>
      <c r="F25" s="57">
        <f t="shared" si="0"/>
        <v>13.518994186832499</v>
      </c>
      <c r="G25" s="57">
        <f t="shared" si="1"/>
        <v>13.281905794098584</v>
      </c>
      <c r="H25" s="72">
        <f t="shared" si="2"/>
        <v>1.586357326987904</v>
      </c>
      <c r="I25" s="73">
        <v>59176</v>
      </c>
      <c r="J25" s="73">
        <v>188226</v>
      </c>
      <c r="K25" s="78">
        <v>5043</v>
      </c>
    </row>
    <row r="26" spans="1:8" ht="28.5" customHeight="1">
      <c r="A26" s="108" t="s">
        <v>138</v>
      </c>
      <c r="B26" s="108"/>
      <c r="C26" s="108"/>
      <c r="D26" s="108"/>
      <c r="E26" s="108"/>
      <c r="F26" s="108"/>
      <c r="G26" s="108"/>
      <c r="H26" s="108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2018-08-27T09:40:15Z</cp:lastPrinted>
  <dcterms:created xsi:type="dcterms:W3CDTF">2010-08-26T07:05:00Z</dcterms:created>
  <dcterms:modified xsi:type="dcterms:W3CDTF">2018-08-28T06:23:26Z</dcterms:modified>
  <cp:category/>
  <cp:version/>
  <cp:contentType/>
  <cp:contentStatus/>
</cp:coreProperties>
</file>