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2396" tabRatio="783" firstSheet="2" activeTab="5"/>
  </bookViews>
  <sheets>
    <sheet name="Лист1" sheetId="1" r:id="rId1"/>
    <sheet name="родив.,умерш. абс.цифры" sheetId="2" r:id="rId2"/>
    <sheet name="на 1000 нас" sheetId="3" r:id="rId3"/>
    <sheet name="млад смерт абсцифры" sheetId="4" r:id="rId4"/>
    <sheet name="млад см на 1000 род" sheetId="5" r:id="rId5"/>
    <sheet name="Детская смертность" sheetId="6" r:id="rId6"/>
  </sheets>
  <definedNames>
    <definedName name="_xlnm.Print_Area" localSheetId="5">'Детская смертность'!$A$1:$H$26</definedName>
    <definedName name="_xlnm.Print_Area" localSheetId="4">'млад см на 1000 род'!$A$1:$G$24</definedName>
    <definedName name="_xlnm.Print_Area" localSheetId="3">'млад смерт абсцифры'!$A$1:$I$25</definedName>
    <definedName name="_xlnm.Print_Area" localSheetId="2">'на 1000 нас'!$A$1:$L$33</definedName>
    <definedName name="_xlnm.Print_Area" localSheetId="1">'родив.,умерш. абс.цифры'!$A$1:$I$31</definedName>
  </definedNames>
  <calcPr fullCalcOnLoad="1"/>
</workbook>
</file>

<file path=xl/sharedStrings.xml><?xml version="1.0" encoding="utf-8"?>
<sst xmlns="http://schemas.openxmlformats.org/spreadsheetml/2006/main" count="248" uniqueCount="177">
  <si>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</si>
  <si>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</si>
  <si>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</si>
  <si>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</si>
  <si>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</si>
  <si>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</si>
  <si>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</si>
  <si>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</si>
  <si>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</si>
  <si>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</si>
  <si>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</si>
  <si>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</si>
  <si>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на 1000 родившихся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</si>
  <si>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</si>
  <si>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</si>
  <si>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</si>
  <si>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</si>
  <si>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</si>
  <si>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</si>
  <si>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</si>
  <si>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</si>
  <si>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</si>
  <si>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</si>
  <si>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</si>
  <si>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</si>
  <si>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</si>
  <si>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</si>
  <si>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</si>
  <si>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</si>
  <si>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</si>
  <si>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</si>
  <si>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</si>
  <si>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</si>
  <si>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</si>
  <si>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</si>
  <si>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</si>
  <si>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</si>
  <si>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</si>
  <si>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</si>
  <si>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</si>
  <si>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</si>
  <si>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</si>
  <si>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</si>
  <si>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</si>
  <si>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</si>
  <si>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</si>
  <si>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</si>
  <si>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</si>
  <si>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</si>
  <si>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</si>
  <si>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</si>
  <si>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</si>
  <si>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</si>
  <si>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</si>
  <si>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</si>
  <si>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</si>
  <si>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</si>
  <si>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</si>
  <si>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</si>
  <si>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</si>
  <si>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*по данным Комистат</t>
  </si>
  <si>
    <t>ПО ПРИЧИНАМ (абсолютные цифры*)</t>
  </si>
  <si>
    <t>2017г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</si>
  <si>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</si>
  <si>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</si>
  <si>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</si>
  <si>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</si>
  <si>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</si>
  <si>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2018г</t>
  </si>
  <si>
    <t>01.01 2017</t>
  </si>
  <si>
    <t>* информация рассчитана РМИАЦ по абсолютным данным Комистат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</si>
  <si>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</si>
  <si>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</si>
  <si>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</si>
  <si>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</si>
  <si>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</si>
  <si>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</si>
  <si>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</si>
  <si>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</si>
  <si>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</si>
  <si>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</si>
  <si>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</si>
  <si>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</si>
  <si>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</si>
  <si>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</si>
  <si>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</si>
  <si>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</si>
  <si>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</si>
  <si>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</si>
  <si>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</si>
  <si>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</si>
  <si>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</si>
  <si>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</si>
  <si>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</si>
  <si>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</si>
  <si>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</si>
  <si>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</si>
  <si>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</si>
  <si>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</si>
  <si>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</si>
  <si>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</si>
  <si>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</si>
  <si>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</si>
  <si>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</si>
  <si>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</si>
  <si>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</si>
  <si>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</si>
  <si>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</si>
  <si>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</si>
  <si>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</si>
  <si>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</si>
  <si>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</si>
  <si>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</si>
  <si>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</si>
  <si>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</si>
  <si>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</si>
  <si>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</si>
  <si>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</si>
  <si>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</si>
  <si>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</si>
  <si>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</si>
  <si>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</si>
  <si>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</si>
  <si>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</si>
  <si>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</si>
  <si>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</si>
  <si>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</si>
  <si>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</si>
  <si>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</si>
  <si>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</si>
  <si>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</si>
  <si>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</si>
  <si>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</si>
  <si>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</si>
  <si>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</si>
  <si>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 xml:space="preserve">Абсолютное число умерших </t>
  </si>
  <si>
    <t>Новообразования</t>
  </si>
  <si>
    <t>(абсолютные цифры*) за  январь-август 2017-2018 г.г.</t>
  </si>
  <si>
    <t xml:space="preserve">за  январь-август 2017-2018 г.г. </t>
  </si>
  <si>
    <t>ПО РЕСПУБЛИКЕ КОМИ  за январь-август 2017-2018 г.г.</t>
  </si>
  <si>
    <t>ПО РЕСПУБЛИКЕ КОМИ за  январь-август  2017-2018 г.г.</t>
  </si>
  <si>
    <t>за январь- август 2018 года.*</t>
  </si>
  <si>
    <t>Приложение</t>
  </si>
  <si>
    <t>к Письму ГБУЗ РК"РМИАЦ" от 25.09.2018г № 06-22/609</t>
  </si>
  <si>
    <t xml:space="preserve">Сведения о числе зарегистрированных родившихся, умерших, браков и разводов
 за январь-авг месяц 2018 года </t>
  </si>
  <si>
    <t>Территория</t>
  </si>
  <si>
    <t>Родившиеся</t>
  </si>
  <si>
    <t>Умершие</t>
  </si>
  <si>
    <t>Всего</t>
  </si>
  <si>
    <t>в т ч в возрасте до 1 года</t>
  </si>
  <si>
    <t>Б</t>
  </si>
  <si>
    <t>Муниципальные образования Республики Коми городское и сельское население</t>
  </si>
  <si>
    <t>Муниципальные образования Республики Коми городское население</t>
  </si>
  <si>
    <t>Муниципальные образования Республики Коми сельское население</t>
  </si>
  <si>
    <t>Муниципальный район Ижемский городское и сельское население</t>
  </si>
  <si>
    <t>Муниципальный район Княжпогостский городское и сельское население</t>
  </si>
  <si>
    <t>Муниципальный район Койгородский городское и сельское население</t>
  </si>
  <si>
    <t>Муниципальный район Корткеросский городское и сельское население</t>
  </si>
  <si>
    <t>Муниципальный район Печора городское и сельское население</t>
  </si>
  <si>
    <t>Муниципальный район Прилузский городское и сельское население</t>
  </si>
  <si>
    <t>Муниципальный район Сосногорск городское и сельское население</t>
  </si>
  <si>
    <t>Муниципальный район Сыктывдинский городское и сельское население</t>
  </si>
  <si>
    <t>Муниципальный район Сысольский городское и сельское население</t>
  </si>
  <si>
    <t>Муниципальный район Троицко-Печорский городское и сельское население</t>
  </si>
  <si>
    <t>Муниципальный район Удорский городское и сельское население</t>
  </si>
  <si>
    <t>Муниципальный район Усть-Вымский городское и сельское население</t>
  </si>
  <si>
    <t>Муниципальный район Усть-Куломский городское и сельское население</t>
  </si>
  <si>
    <t>Муниципальный район Усть-Цилемский городское и сельское население</t>
  </si>
  <si>
    <t>Городской округ Сыктывкар городское и сельское население</t>
  </si>
  <si>
    <t>Городской округ Воркута городское и сельское население</t>
  </si>
  <si>
    <t>Городской округ Вуктыл городское и сельское население</t>
  </si>
  <si>
    <t>Городской округ Инта городское и сельское население</t>
  </si>
  <si>
    <t>Городской округ Усинск городское и сельское население</t>
  </si>
  <si>
    <t>Городской округ Ухта городское и сельское население</t>
  </si>
  <si>
    <t>Родилось живыми за 8 мес.2018г</t>
  </si>
  <si>
    <t xml:space="preserve">Население на 01.01.2018 года </t>
  </si>
  <si>
    <t xml:space="preserve">* абсолютное количество умерших по причинам смерти сформировано без учета окончательных диагнозов,показатель  рассчитан ГБУЗ РК "РМИАЦ" на население на 01.01.2018 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</si>
</sst>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" fontId="16" fillId="0" borderId="0" xfId="53" applyNumberFormat="1" applyFont="1" applyFill="1" applyBorder="1" applyAlignment="1">
      <alignment horizontal="center"/>
      <protection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0" fillId="0" borderId="0" xfId="53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1" fontId="64" fillId="0" borderId="0" xfId="53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1" fontId="65" fillId="0" borderId="0" xfId="53" applyNumberFormat="1" applyFont="1" applyFill="1" applyBorder="1" applyAlignment="1">
      <alignment horizontal="center"/>
      <protection/>
    </xf>
    <xf numFmtId="0" fontId="12" fillId="0" borderId="13" xfId="0" applyNumberFormat="1" applyFont="1" applyFill="1" applyBorder="1" applyAlignment="1">
      <alignment horizontal="center" vertical="center"/>
    </xf>
    <xf numFmtId="1" fontId="16" fillId="0" borderId="13" xfId="54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0" fontId="11" fillId="0" borderId="13" xfId="0" applyNumberFormat="1" applyFont="1" applyBorder="1" applyAlignment="1">
      <alignment horizontal="center" wrapText="1"/>
    </xf>
    <xf numFmtId="172" fontId="12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8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172" fontId="8" fillId="0" borderId="13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wrapText="1"/>
    </xf>
    <xf numFmtId="172" fontId="8" fillId="0" borderId="13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wrapText="1"/>
    </xf>
    <xf numFmtId="172" fontId="15" fillId="0" borderId="13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33" borderId="26" xfId="0" applyFont="1" applyFill="1" applyBorder="1" applyAlignment="1">
      <alignment horizontal="center" wrapText="1"/>
    </xf>
    <xf numFmtId="0" fontId="20" fillId="33" borderId="24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8" sqref="D8:D30"/>
    </sheetView>
  </sheetViews>
  <sheetFormatPr defaultColWidth="9.125" defaultRowHeight="12.75"/>
  <cols>
    <col min="1" max="1" width="45.00390625" style="86" customWidth="1"/>
    <col min="2" max="2" width="10.50390625" style="86" customWidth="1"/>
    <col min="3" max="3" width="7.875" style="86" customWidth="1"/>
    <col min="4" max="4" width="8.625" style="86" customWidth="1"/>
    <col min="5" max="5" width="8.00390625" style="86" customWidth="1"/>
    <col min="6" max="16384" width="9.125" style="86" customWidth="1"/>
  </cols>
  <sheetData>
    <row r="1" spans="1:5" ht="24.75" customHeight="1">
      <c r="A1" s="104" t="s">
        <v>144</v>
      </c>
      <c r="B1" s="104"/>
      <c r="C1" s="104"/>
      <c r="D1" s="104"/>
      <c r="E1" s="104"/>
    </row>
    <row r="3" spans="1:5" ht="12.75">
      <c r="A3" s="105" t="s">
        <v>145</v>
      </c>
      <c r="B3" s="105" t="s">
        <v>146</v>
      </c>
      <c r="C3" s="108" t="s">
        <v>147</v>
      </c>
      <c r="D3" s="109"/>
      <c r="E3" s="114" t="s">
        <v>49</v>
      </c>
    </row>
    <row r="4" spans="1:5" ht="12.75">
      <c r="A4" s="106"/>
      <c r="B4" s="106"/>
      <c r="C4" s="110"/>
      <c r="D4" s="111"/>
      <c r="E4" s="115"/>
    </row>
    <row r="5" spans="1:5" ht="12.75">
      <c r="A5" s="106"/>
      <c r="B5" s="106"/>
      <c r="C5" s="112"/>
      <c r="D5" s="113"/>
      <c r="E5" s="115"/>
    </row>
    <row r="6" spans="1:5" ht="39">
      <c r="A6" s="107"/>
      <c r="B6" s="107"/>
      <c r="C6" s="87" t="s">
        <v>148</v>
      </c>
      <c r="D6" s="88" t="s">
        <v>149</v>
      </c>
      <c r="E6" s="115"/>
    </row>
    <row r="7" spans="1:5" ht="12.75">
      <c r="A7" s="89" t="s">
        <v>150</v>
      </c>
      <c r="B7" s="90">
        <v>1</v>
      </c>
      <c r="C7" s="90">
        <v>2</v>
      </c>
      <c r="D7" s="90">
        <v>3</v>
      </c>
      <c r="E7" s="90">
        <v>4</v>
      </c>
    </row>
    <row r="8" spans="1:5" s="92" customFormat="1" ht="26.25">
      <c r="A8" s="91" t="s">
        <v>151</v>
      </c>
      <c r="B8" s="91">
        <v>5783</v>
      </c>
      <c r="C8" s="91">
        <v>6711</v>
      </c>
      <c r="D8" s="91">
        <v>27</v>
      </c>
      <c r="E8" s="91">
        <v>-928</v>
      </c>
    </row>
    <row r="9" spans="1:5" ht="26.25">
      <c r="A9" s="93" t="s">
        <v>152</v>
      </c>
      <c r="B9" s="93">
        <v>4291</v>
      </c>
      <c r="C9" s="93">
        <v>4682</v>
      </c>
      <c r="D9" s="93">
        <v>19</v>
      </c>
      <c r="E9" s="93">
        <v>-391</v>
      </c>
    </row>
    <row r="10" spans="1:5" ht="26.25">
      <c r="A10" s="93" t="s">
        <v>153</v>
      </c>
      <c r="B10" s="93">
        <v>1492</v>
      </c>
      <c r="C10" s="93">
        <v>2029</v>
      </c>
      <c r="D10" s="93">
        <v>8</v>
      </c>
      <c r="E10" s="93">
        <v>-537</v>
      </c>
    </row>
    <row r="11" spans="1:5" ht="26.25">
      <c r="A11" s="91" t="s">
        <v>170</v>
      </c>
      <c r="B11" s="91">
        <v>73</v>
      </c>
      <c r="C11" s="91">
        <v>113</v>
      </c>
      <c r="D11" s="91"/>
      <c r="E11" s="91">
        <v>-40</v>
      </c>
    </row>
    <row r="12" spans="1:5" s="92" customFormat="1" ht="26.25">
      <c r="A12" s="91" t="s">
        <v>154</v>
      </c>
      <c r="B12" s="91">
        <v>187</v>
      </c>
      <c r="C12" s="91">
        <v>171</v>
      </c>
      <c r="D12" s="91">
        <v>1</v>
      </c>
      <c r="E12" s="91">
        <v>16</v>
      </c>
    </row>
    <row r="13" spans="1:5" s="92" customFormat="1" ht="26.25">
      <c r="A13" s="91" t="s">
        <v>155</v>
      </c>
      <c r="B13" s="91">
        <v>100</v>
      </c>
      <c r="C13" s="91">
        <v>162</v>
      </c>
      <c r="D13" s="91">
        <v>1</v>
      </c>
      <c r="E13" s="91">
        <v>-62</v>
      </c>
    </row>
    <row r="14" spans="1:5" s="92" customFormat="1" ht="26.25">
      <c r="A14" s="91" t="s">
        <v>156</v>
      </c>
      <c r="B14" s="91">
        <v>53</v>
      </c>
      <c r="C14" s="91">
        <v>80</v>
      </c>
      <c r="D14" s="91"/>
      <c r="E14" s="91">
        <v>-27</v>
      </c>
    </row>
    <row r="15" spans="1:5" s="92" customFormat="1" ht="26.25">
      <c r="A15" s="91" t="s">
        <v>157</v>
      </c>
      <c r="B15" s="91">
        <v>168</v>
      </c>
      <c r="C15" s="91">
        <v>198</v>
      </c>
      <c r="D15" s="91">
        <v>5</v>
      </c>
      <c r="E15" s="91">
        <v>-30</v>
      </c>
    </row>
    <row r="16" spans="1:5" s="92" customFormat="1" ht="26.25">
      <c r="A16" s="91" t="s">
        <v>158</v>
      </c>
      <c r="B16" s="91">
        <v>330</v>
      </c>
      <c r="C16" s="91">
        <v>475</v>
      </c>
      <c r="D16" s="91"/>
      <c r="E16" s="91">
        <v>-145</v>
      </c>
    </row>
    <row r="17" spans="1:5" s="92" customFormat="1" ht="26.25">
      <c r="A17" s="91" t="s">
        <v>159</v>
      </c>
      <c r="B17" s="91">
        <v>150</v>
      </c>
      <c r="C17" s="91">
        <v>209</v>
      </c>
      <c r="D17" s="91"/>
      <c r="E17" s="91">
        <v>-59</v>
      </c>
    </row>
    <row r="18" spans="1:5" s="92" customFormat="1" ht="26.25">
      <c r="A18" s="91" t="s">
        <v>160</v>
      </c>
      <c r="B18" s="91">
        <v>255</v>
      </c>
      <c r="C18" s="91">
        <v>355</v>
      </c>
      <c r="D18" s="91"/>
      <c r="E18" s="91">
        <v>-100</v>
      </c>
    </row>
    <row r="19" spans="1:5" s="92" customFormat="1" ht="26.25">
      <c r="A19" s="91" t="s">
        <v>161</v>
      </c>
      <c r="B19" s="91">
        <v>224</v>
      </c>
      <c r="C19" s="91">
        <v>183</v>
      </c>
      <c r="D19" s="91"/>
      <c r="E19" s="91">
        <v>41</v>
      </c>
    </row>
    <row r="20" spans="1:5" s="92" customFormat="1" ht="26.25">
      <c r="A20" s="91" t="s">
        <v>162</v>
      </c>
      <c r="B20" s="91">
        <v>106</v>
      </c>
      <c r="C20" s="91">
        <v>152</v>
      </c>
      <c r="D20" s="91"/>
      <c r="E20" s="91">
        <v>-46</v>
      </c>
    </row>
    <row r="21" spans="1:5" s="92" customFormat="1" ht="26.25">
      <c r="A21" s="91" t="s">
        <v>163</v>
      </c>
      <c r="B21" s="91">
        <v>71</v>
      </c>
      <c r="C21" s="91">
        <v>143</v>
      </c>
      <c r="D21" s="91"/>
      <c r="E21" s="91">
        <v>-72</v>
      </c>
    </row>
    <row r="22" spans="1:5" s="92" customFormat="1" ht="26.25">
      <c r="A22" s="91" t="s">
        <v>164</v>
      </c>
      <c r="B22" s="91">
        <v>114</v>
      </c>
      <c r="C22" s="91">
        <v>193</v>
      </c>
      <c r="D22" s="91"/>
      <c r="E22" s="91">
        <v>-79</v>
      </c>
    </row>
    <row r="23" spans="1:5" s="92" customFormat="1" ht="26.25">
      <c r="A23" s="91" t="s">
        <v>165</v>
      </c>
      <c r="B23" s="91">
        <v>153</v>
      </c>
      <c r="C23" s="91">
        <v>282</v>
      </c>
      <c r="D23" s="91">
        <v>1</v>
      </c>
      <c r="E23" s="91">
        <v>-129</v>
      </c>
    </row>
    <row r="24" spans="1:5" s="92" customFormat="1" ht="26.25">
      <c r="A24" s="91" t="s">
        <v>166</v>
      </c>
      <c r="B24" s="91">
        <v>226</v>
      </c>
      <c r="C24" s="91">
        <v>262</v>
      </c>
      <c r="D24" s="91"/>
      <c r="E24" s="91">
        <v>-36</v>
      </c>
    </row>
    <row r="25" spans="1:5" s="92" customFormat="1" ht="26.25">
      <c r="A25" s="91" t="s">
        <v>167</v>
      </c>
      <c r="B25" s="91">
        <v>88</v>
      </c>
      <c r="C25" s="91">
        <v>139</v>
      </c>
      <c r="D25" s="91"/>
      <c r="E25" s="91">
        <v>-51</v>
      </c>
    </row>
    <row r="26" spans="1:5" s="92" customFormat="1" ht="26.25">
      <c r="A26" s="91" t="s">
        <v>168</v>
      </c>
      <c r="B26" s="91">
        <v>1782</v>
      </c>
      <c r="C26" s="91">
        <v>1700</v>
      </c>
      <c r="D26" s="91">
        <v>10</v>
      </c>
      <c r="E26" s="91">
        <v>82</v>
      </c>
    </row>
    <row r="27" spans="1:5" s="92" customFormat="1" ht="26.25">
      <c r="A27" s="91" t="s">
        <v>169</v>
      </c>
      <c r="B27" s="91">
        <v>549</v>
      </c>
      <c r="C27" s="91">
        <v>524</v>
      </c>
      <c r="D27" s="91">
        <v>3</v>
      </c>
      <c r="E27" s="91">
        <v>25</v>
      </c>
    </row>
    <row r="28" spans="1:5" s="92" customFormat="1" ht="12.75" customHeight="1">
      <c r="A28" s="91" t="s">
        <v>171</v>
      </c>
      <c r="B28" s="91">
        <v>155</v>
      </c>
      <c r="C28" s="91">
        <v>276</v>
      </c>
      <c r="D28" s="91"/>
      <c r="E28" s="91">
        <v>-121</v>
      </c>
    </row>
    <row r="29" spans="1:5" s="92" customFormat="1" ht="26.25">
      <c r="A29" s="91" t="s">
        <v>172</v>
      </c>
      <c r="B29" s="91">
        <v>334</v>
      </c>
      <c r="C29" s="91">
        <v>267</v>
      </c>
      <c r="D29" s="91">
        <v>3</v>
      </c>
      <c r="E29" s="91">
        <v>67</v>
      </c>
    </row>
    <row r="30" spans="1:5" s="92" customFormat="1" ht="12" customHeight="1">
      <c r="A30" s="91" t="s">
        <v>173</v>
      </c>
      <c r="B30" s="91">
        <v>665</v>
      </c>
      <c r="C30" s="91">
        <v>827</v>
      </c>
      <c r="D30" s="91">
        <v>3</v>
      </c>
      <c r="E30" s="91">
        <v>-162</v>
      </c>
    </row>
  </sheetData>
  <sheetProtection/>
  <mergeCells count="5">
    <mergeCell ref="A1:E1"/>
    <mergeCell ref="A3:A6"/>
    <mergeCell ref="B3:B6"/>
    <mergeCell ref="C3:D5"/>
    <mergeCell ref="E3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9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:C8"/>
    </sheetView>
  </sheetViews>
  <sheetFormatPr defaultColWidth="9.125" defaultRowHeight="12.75"/>
  <cols>
    <col min="1" max="1" width="72.5039062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10.875" style="2" bestFit="1" customWidth="1"/>
    <col min="14" max="14" width="39.00390625" style="2" customWidth="1"/>
    <col min="15" max="16384" width="9.125" style="2" customWidth="1"/>
  </cols>
  <sheetData>
    <row r="1" spans="5:10" ht="17.25">
      <c r="E1" s="85" t="s">
        <v>142</v>
      </c>
      <c r="F1" s="85"/>
      <c r="G1" s="85"/>
      <c r="H1" s="85"/>
      <c r="I1" s="85"/>
      <c r="J1" s="85"/>
    </row>
    <row r="2" spans="5:10" ht="17.25">
      <c r="E2" s="85" t="s">
        <v>143</v>
      </c>
      <c r="F2" s="85"/>
      <c r="G2" s="85"/>
      <c r="H2" s="85"/>
      <c r="I2" s="85"/>
      <c r="J2" s="85"/>
    </row>
    <row r="3" spans="1:8" ht="17.25">
      <c r="A3" s="118" t="s">
        <v>0</v>
      </c>
      <c r="B3" s="118"/>
      <c r="C3" s="118"/>
      <c r="D3" s="118"/>
      <c r="E3" s="118"/>
      <c r="F3" s="118"/>
      <c r="G3" s="118"/>
      <c r="H3" s="1"/>
    </row>
    <row r="4" spans="1:8" ht="17.25">
      <c r="A4" s="118" t="s">
        <v>137</v>
      </c>
      <c r="B4" s="118"/>
      <c r="C4" s="118"/>
      <c r="D4" s="118"/>
      <c r="E4" s="118"/>
      <c r="F4" s="118"/>
      <c r="G4" s="118"/>
      <c r="H4" s="1"/>
    </row>
    <row r="5" spans="1:11" ht="18" customHeight="1">
      <c r="A5" s="119" t="s">
        <v>1</v>
      </c>
      <c r="B5" s="120" t="s">
        <v>14</v>
      </c>
      <c r="C5" s="120"/>
      <c r="D5" s="121" t="s">
        <v>66</v>
      </c>
      <c r="E5" s="121"/>
      <c r="F5" s="121" t="s">
        <v>15</v>
      </c>
      <c r="G5" s="121"/>
      <c r="H5" s="117" t="s">
        <v>49</v>
      </c>
      <c r="I5" s="117"/>
      <c r="J5" s="3"/>
      <c r="K5" s="4"/>
    </row>
    <row r="6" spans="1:13" ht="18" customHeight="1">
      <c r="A6" s="119"/>
      <c r="B6" s="120"/>
      <c r="C6" s="120"/>
      <c r="D6" s="121"/>
      <c r="E6" s="121"/>
      <c r="F6" s="121"/>
      <c r="G6" s="121"/>
      <c r="H6" s="117"/>
      <c r="I6" s="117"/>
      <c r="J6" s="116" t="s">
        <v>37</v>
      </c>
      <c r="K6" s="116"/>
      <c r="L6" s="59"/>
      <c r="M6" s="3"/>
    </row>
    <row r="7" spans="1:13" ht="18" customHeight="1">
      <c r="A7" s="119"/>
      <c r="B7" s="42" t="s">
        <v>62</v>
      </c>
      <c r="C7" s="42" t="s">
        <v>68</v>
      </c>
      <c r="D7" s="42" t="s">
        <v>62</v>
      </c>
      <c r="E7" s="42" t="s">
        <v>68</v>
      </c>
      <c r="F7" s="42" t="s">
        <v>62</v>
      </c>
      <c r="G7" s="42" t="s">
        <v>68</v>
      </c>
      <c r="H7" s="42" t="s">
        <v>62</v>
      </c>
      <c r="I7" s="42" t="s">
        <v>68</v>
      </c>
      <c r="J7" s="55" t="s">
        <v>69</v>
      </c>
      <c r="K7" s="56">
        <v>43101</v>
      </c>
      <c r="L7" s="51"/>
      <c r="M7" s="3"/>
    </row>
    <row r="8" spans="1:13" ht="18" customHeight="1">
      <c r="A8" s="50" t="s">
        <v>16</v>
      </c>
      <c r="B8" s="82">
        <v>6554</v>
      </c>
      <c r="C8" s="82">
        <v>5783</v>
      </c>
      <c r="D8" s="82">
        <v>6734</v>
      </c>
      <c r="E8" s="82">
        <v>6711</v>
      </c>
      <c r="F8" s="82">
        <v>29</v>
      </c>
      <c r="G8" s="82">
        <v>27</v>
      </c>
      <c r="H8" s="95">
        <f aca="true" t="shared" si="0" ref="H8:H30">B8-D8</f>
        <v>-180</v>
      </c>
      <c r="I8" s="96">
        <f>C8-E8</f>
        <v>-928</v>
      </c>
      <c r="J8" s="38">
        <v>850554</v>
      </c>
      <c r="K8" s="64">
        <v>840873</v>
      </c>
      <c r="L8" s="8"/>
      <c r="M8" s="8"/>
    </row>
    <row r="9" spans="1:13" ht="18" customHeight="1">
      <c r="A9" s="44" t="s">
        <v>52</v>
      </c>
      <c r="B9" s="74">
        <v>4935</v>
      </c>
      <c r="C9" s="74">
        <v>4291</v>
      </c>
      <c r="D9" s="74">
        <v>4714</v>
      </c>
      <c r="E9" s="74">
        <v>4682</v>
      </c>
      <c r="F9" s="74">
        <v>23</v>
      </c>
      <c r="G9" s="74">
        <v>19</v>
      </c>
      <c r="H9" s="94">
        <f t="shared" si="0"/>
        <v>221</v>
      </c>
      <c r="I9" s="75">
        <f aca="true" t="shared" si="1" ref="I9:I30">C9-E9</f>
        <v>-391</v>
      </c>
      <c r="J9" s="52">
        <v>663428</v>
      </c>
      <c r="K9" s="65">
        <v>656821</v>
      </c>
      <c r="L9" s="8"/>
      <c r="M9" s="8"/>
    </row>
    <row r="10" spans="1:13" ht="18" customHeight="1">
      <c r="A10" s="44" t="s">
        <v>51</v>
      </c>
      <c r="B10" s="74">
        <v>1619</v>
      </c>
      <c r="C10" s="74">
        <v>1492</v>
      </c>
      <c r="D10" s="74">
        <v>2020</v>
      </c>
      <c r="E10" s="74">
        <v>2029</v>
      </c>
      <c r="F10" s="74">
        <v>6</v>
      </c>
      <c r="G10" s="74">
        <v>8</v>
      </c>
      <c r="H10" s="94">
        <f t="shared" si="0"/>
        <v>-401</v>
      </c>
      <c r="I10" s="75">
        <f t="shared" si="1"/>
        <v>-537</v>
      </c>
      <c r="J10" s="52">
        <v>187126</v>
      </c>
      <c r="K10" s="65">
        <v>184052</v>
      </c>
      <c r="L10" s="8"/>
      <c r="M10" s="8"/>
    </row>
    <row r="11" spans="1:16" ht="18" customHeight="1">
      <c r="A11" s="44" t="s">
        <v>63</v>
      </c>
      <c r="B11" s="74">
        <v>88</v>
      </c>
      <c r="C11" s="74">
        <v>73</v>
      </c>
      <c r="D11" s="74">
        <v>102</v>
      </c>
      <c r="E11" s="74">
        <v>113</v>
      </c>
      <c r="F11" s="97">
        <v>1</v>
      </c>
      <c r="G11" s="74"/>
      <c r="H11" s="94">
        <f t="shared" si="0"/>
        <v>-14</v>
      </c>
      <c r="I11" s="75">
        <f t="shared" si="1"/>
        <v>-40</v>
      </c>
      <c r="J11" s="67">
        <v>12042</v>
      </c>
      <c r="K11" s="69">
        <v>11797</v>
      </c>
      <c r="L11" s="8"/>
      <c r="M11" s="8"/>
      <c r="N11" s="53"/>
      <c r="O11" s="15"/>
      <c r="P11" s="15"/>
    </row>
    <row r="12" spans="1:16" ht="18" customHeight="1">
      <c r="A12" s="44" t="s">
        <v>17</v>
      </c>
      <c r="B12" s="74">
        <v>179</v>
      </c>
      <c r="C12" s="74">
        <v>187</v>
      </c>
      <c r="D12" s="74">
        <v>184</v>
      </c>
      <c r="E12" s="74">
        <v>171</v>
      </c>
      <c r="F12" s="84"/>
      <c r="G12" s="74">
        <v>1</v>
      </c>
      <c r="H12" s="94">
        <f t="shared" si="0"/>
        <v>-5</v>
      </c>
      <c r="I12" s="75">
        <f t="shared" si="1"/>
        <v>16</v>
      </c>
      <c r="J12" s="67">
        <v>17410</v>
      </c>
      <c r="K12" s="69">
        <v>17297</v>
      </c>
      <c r="L12" s="8"/>
      <c r="M12" s="8"/>
      <c r="N12" s="53"/>
      <c r="O12" s="15"/>
      <c r="P12" s="15"/>
    </row>
    <row r="13" spans="1:16" ht="18" customHeight="1">
      <c r="A13" s="44" t="s">
        <v>18</v>
      </c>
      <c r="B13" s="74">
        <v>120</v>
      </c>
      <c r="C13" s="74">
        <v>100</v>
      </c>
      <c r="D13" s="74">
        <v>193</v>
      </c>
      <c r="E13" s="74">
        <v>162</v>
      </c>
      <c r="F13" s="84"/>
      <c r="G13" s="74">
        <v>1</v>
      </c>
      <c r="H13" s="94">
        <f t="shared" si="0"/>
        <v>-73</v>
      </c>
      <c r="I13" s="75">
        <f t="shared" si="1"/>
        <v>-62</v>
      </c>
      <c r="J13" s="67">
        <v>19453</v>
      </c>
      <c r="K13" s="69">
        <v>19013</v>
      </c>
      <c r="L13" s="8"/>
      <c r="M13" s="8"/>
      <c r="N13" s="53"/>
      <c r="O13" s="15"/>
      <c r="P13" s="15"/>
    </row>
    <row r="14" spans="1:16" ht="18" customHeight="1">
      <c r="A14" s="44" t="s">
        <v>19</v>
      </c>
      <c r="B14" s="74">
        <v>65</v>
      </c>
      <c r="C14" s="74">
        <v>53</v>
      </c>
      <c r="D14" s="74">
        <v>74</v>
      </c>
      <c r="E14" s="74">
        <v>80</v>
      </c>
      <c r="F14" s="84"/>
      <c r="G14" s="74"/>
      <c r="H14" s="94">
        <f t="shared" si="0"/>
        <v>-9</v>
      </c>
      <c r="I14" s="75">
        <f t="shared" si="1"/>
        <v>-27</v>
      </c>
      <c r="J14" s="67">
        <v>7549</v>
      </c>
      <c r="K14" s="69">
        <v>7435</v>
      </c>
      <c r="L14" s="8"/>
      <c r="M14" s="8"/>
      <c r="N14" s="53"/>
      <c r="O14" s="15"/>
      <c r="P14" s="15"/>
    </row>
    <row r="15" spans="1:16" ht="18" customHeight="1">
      <c r="A15" s="44" t="s">
        <v>20</v>
      </c>
      <c r="B15" s="74">
        <v>174</v>
      </c>
      <c r="C15" s="74">
        <v>168</v>
      </c>
      <c r="D15" s="74">
        <v>198</v>
      </c>
      <c r="E15" s="74">
        <v>198</v>
      </c>
      <c r="F15" s="97">
        <v>1</v>
      </c>
      <c r="G15" s="74">
        <v>5</v>
      </c>
      <c r="H15" s="94">
        <f t="shared" si="0"/>
        <v>-24</v>
      </c>
      <c r="I15" s="75">
        <f t="shared" si="1"/>
        <v>-30</v>
      </c>
      <c r="J15" s="67">
        <v>18593</v>
      </c>
      <c r="K15" s="69">
        <v>18379</v>
      </c>
      <c r="L15" s="8"/>
      <c r="M15" s="8"/>
      <c r="N15" s="53"/>
      <c r="O15" s="15"/>
      <c r="P15" s="15"/>
    </row>
    <row r="16" spans="1:16" ht="18" customHeight="1">
      <c r="A16" s="44" t="s">
        <v>21</v>
      </c>
      <c r="B16" s="74">
        <v>358</v>
      </c>
      <c r="C16" s="74">
        <v>330</v>
      </c>
      <c r="D16" s="74">
        <v>452</v>
      </c>
      <c r="E16" s="74">
        <v>475</v>
      </c>
      <c r="F16" s="84"/>
      <c r="G16" s="74"/>
      <c r="H16" s="94">
        <f t="shared" si="0"/>
        <v>-94</v>
      </c>
      <c r="I16" s="75">
        <f t="shared" si="1"/>
        <v>-145</v>
      </c>
      <c r="J16" s="67">
        <v>51884</v>
      </c>
      <c r="K16" s="69">
        <v>50842</v>
      </c>
      <c r="L16" s="8"/>
      <c r="M16" s="8"/>
      <c r="N16" s="53"/>
      <c r="O16" s="15"/>
      <c r="P16" s="15"/>
    </row>
    <row r="17" spans="1:16" ht="18" customHeight="1">
      <c r="A17" s="44" t="s">
        <v>22</v>
      </c>
      <c r="B17" s="74">
        <v>137</v>
      </c>
      <c r="C17" s="74">
        <v>150</v>
      </c>
      <c r="D17" s="74">
        <v>224</v>
      </c>
      <c r="E17" s="74">
        <v>209</v>
      </c>
      <c r="F17" s="84"/>
      <c r="G17" s="74"/>
      <c r="H17" s="94">
        <f t="shared" si="0"/>
        <v>-87</v>
      </c>
      <c r="I17" s="75">
        <f t="shared" si="1"/>
        <v>-59</v>
      </c>
      <c r="J17" s="67">
        <v>17816</v>
      </c>
      <c r="K17" s="69">
        <v>17276</v>
      </c>
      <c r="L17" s="8"/>
      <c r="M17" s="8"/>
      <c r="N17" s="53"/>
      <c r="O17" s="15"/>
      <c r="P17" s="15"/>
    </row>
    <row r="18" spans="1:16" ht="18" customHeight="1">
      <c r="A18" s="44" t="s">
        <v>23</v>
      </c>
      <c r="B18" s="74">
        <v>334</v>
      </c>
      <c r="C18" s="74">
        <v>255</v>
      </c>
      <c r="D18" s="74">
        <v>417</v>
      </c>
      <c r="E18" s="74">
        <v>355</v>
      </c>
      <c r="F18" s="84">
        <v>2</v>
      </c>
      <c r="G18" s="74"/>
      <c r="H18" s="94">
        <f t="shared" si="0"/>
        <v>-83</v>
      </c>
      <c r="I18" s="75">
        <f t="shared" si="1"/>
        <v>-100</v>
      </c>
      <c r="J18" s="67">
        <v>43964</v>
      </c>
      <c r="K18" s="69">
        <v>43507</v>
      </c>
      <c r="L18" s="8"/>
      <c r="M18" s="8"/>
      <c r="N18" s="53"/>
      <c r="O18" s="15"/>
      <c r="P18" s="15"/>
    </row>
    <row r="19" spans="1:16" ht="18" customHeight="1">
      <c r="A19" s="44" t="s">
        <v>24</v>
      </c>
      <c r="B19" s="74">
        <v>195</v>
      </c>
      <c r="C19" s="74">
        <v>224</v>
      </c>
      <c r="D19" s="74">
        <v>208</v>
      </c>
      <c r="E19" s="74">
        <v>183</v>
      </c>
      <c r="F19" s="84">
        <v>1</v>
      </c>
      <c r="G19" s="74"/>
      <c r="H19" s="94">
        <f t="shared" si="0"/>
        <v>-13</v>
      </c>
      <c r="I19" s="75">
        <f t="shared" si="1"/>
        <v>41</v>
      </c>
      <c r="J19" s="67">
        <v>24194</v>
      </c>
      <c r="K19" s="69">
        <v>24262</v>
      </c>
      <c r="L19" s="8"/>
      <c r="M19" s="8"/>
      <c r="N19" s="53"/>
      <c r="O19" s="15"/>
      <c r="P19" s="15"/>
    </row>
    <row r="20" spans="1:16" ht="18" customHeight="1">
      <c r="A20" s="44" t="s">
        <v>25</v>
      </c>
      <c r="B20" s="74">
        <v>115</v>
      </c>
      <c r="C20" s="74">
        <v>106</v>
      </c>
      <c r="D20" s="74">
        <v>122</v>
      </c>
      <c r="E20" s="74">
        <v>152</v>
      </c>
      <c r="F20" s="84">
        <v>1</v>
      </c>
      <c r="G20" s="74"/>
      <c r="H20" s="94">
        <f t="shared" si="0"/>
        <v>-7</v>
      </c>
      <c r="I20" s="75">
        <f t="shared" si="1"/>
        <v>-46</v>
      </c>
      <c r="J20" s="67">
        <v>13007</v>
      </c>
      <c r="K20" s="69">
        <v>12818</v>
      </c>
      <c r="L20" s="8"/>
      <c r="M20" s="8"/>
      <c r="N20" s="53"/>
      <c r="O20" s="15"/>
      <c r="P20" s="15"/>
    </row>
    <row r="21" spans="1:16" ht="18" customHeight="1">
      <c r="A21" s="44" t="s">
        <v>26</v>
      </c>
      <c r="B21" s="74">
        <v>86</v>
      </c>
      <c r="C21" s="74">
        <v>71</v>
      </c>
      <c r="D21" s="74">
        <v>135</v>
      </c>
      <c r="E21" s="74">
        <v>143</v>
      </c>
      <c r="F21" s="84"/>
      <c r="G21" s="74"/>
      <c r="H21" s="94">
        <f t="shared" si="0"/>
        <v>-49</v>
      </c>
      <c r="I21" s="75">
        <f t="shared" si="1"/>
        <v>-72</v>
      </c>
      <c r="J21" s="67">
        <v>11498</v>
      </c>
      <c r="K21" s="69">
        <v>11206</v>
      </c>
      <c r="L21" s="8"/>
      <c r="M21" s="8"/>
      <c r="N21" s="53"/>
      <c r="O21" s="15"/>
      <c r="P21" s="15"/>
    </row>
    <row r="22" spans="1:16" ht="18" customHeight="1">
      <c r="A22" s="44" t="s">
        <v>27</v>
      </c>
      <c r="B22" s="74">
        <v>124</v>
      </c>
      <c r="C22" s="74">
        <v>114</v>
      </c>
      <c r="D22" s="74">
        <v>175</v>
      </c>
      <c r="E22" s="74">
        <v>193</v>
      </c>
      <c r="F22" s="84"/>
      <c r="G22" s="74"/>
      <c r="H22" s="94">
        <f t="shared" si="0"/>
        <v>-51</v>
      </c>
      <c r="I22" s="75">
        <f t="shared" si="1"/>
        <v>-79</v>
      </c>
      <c r="J22" s="67">
        <v>17903</v>
      </c>
      <c r="K22" s="69">
        <v>17584</v>
      </c>
      <c r="L22" s="8"/>
      <c r="M22" s="8"/>
      <c r="N22" s="53"/>
      <c r="O22" s="15"/>
      <c r="P22" s="15"/>
    </row>
    <row r="23" spans="1:16" ht="18" customHeight="1">
      <c r="A23" s="44" t="s">
        <v>28</v>
      </c>
      <c r="B23" s="74">
        <v>173</v>
      </c>
      <c r="C23" s="74">
        <v>153</v>
      </c>
      <c r="D23" s="74">
        <v>263</v>
      </c>
      <c r="E23" s="74">
        <v>282</v>
      </c>
      <c r="F23" s="84"/>
      <c r="G23" s="74">
        <v>1</v>
      </c>
      <c r="H23" s="94">
        <f t="shared" si="0"/>
        <v>-90</v>
      </c>
      <c r="I23" s="75">
        <f t="shared" si="1"/>
        <v>-129</v>
      </c>
      <c r="J23" s="67">
        <v>26192</v>
      </c>
      <c r="K23" s="69">
        <v>25786</v>
      </c>
      <c r="L23" s="8"/>
      <c r="M23" s="8"/>
      <c r="N23" s="53"/>
      <c r="O23" s="15"/>
      <c r="P23" s="15"/>
    </row>
    <row r="24" spans="1:16" ht="18" customHeight="1">
      <c r="A24" s="44" t="s">
        <v>29</v>
      </c>
      <c r="B24" s="74">
        <v>312</v>
      </c>
      <c r="C24" s="74">
        <v>226</v>
      </c>
      <c r="D24" s="74">
        <v>284</v>
      </c>
      <c r="E24" s="74">
        <v>262</v>
      </c>
      <c r="F24" s="84">
        <v>2</v>
      </c>
      <c r="G24" s="74"/>
      <c r="H24" s="94">
        <f t="shared" si="0"/>
        <v>28</v>
      </c>
      <c r="I24" s="75">
        <f t="shared" si="1"/>
        <v>-36</v>
      </c>
      <c r="J24" s="67">
        <v>24499</v>
      </c>
      <c r="K24" s="69">
        <v>24195</v>
      </c>
      <c r="L24" s="8"/>
      <c r="M24" s="8"/>
      <c r="N24" s="53"/>
      <c r="O24" s="15"/>
      <c r="P24" s="15"/>
    </row>
    <row r="25" spans="1:16" ht="18" customHeight="1">
      <c r="A25" s="44" t="s">
        <v>30</v>
      </c>
      <c r="B25" s="74">
        <v>102</v>
      </c>
      <c r="C25" s="74">
        <v>88</v>
      </c>
      <c r="D25" s="74">
        <v>128</v>
      </c>
      <c r="E25" s="74">
        <v>139</v>
      </c>
      <c r="F25" s="84"/>
      <c r="G25" s="74"/>
      <c r="H25" s="94">
        <f t="shared" si="0"/>
        <v>-26</v>
      </c>
      <c r="I25" s="75">
        <f t="shared" si="1"/>
        <v>-51</v>
      </c>
      <c r="J25" s="67">
        <v>11552</v>
      </c>
      <c r="K25" s="69">
        <v>11326</v>
      </c>
      <c r="L25" s="8"/>
      <c r="M25" s="8"/>
      <c r="N25" s="53"/>
      <c r="O25" s="15"/>
      <c r="P25" s="15"/>
    </row>
    <row r="26" spans="1:16" ht="18" customHeight="1">
      <c r="A26" s="44" t="s">
        <v>31</v>
      </c>
      <c r="B26" s="74">
        <v>2104</v>
      </c>
      <c r="C26" s="74">
        <v>1782</v>
      </c>
      <c r="D26" s="74">
        <v>1698</v>
      </c>
      <c r="E26" s="74">
        <v>1700</v>
      </c>
      <c r="F26" s="84">
        <v>16</v>
      </c>
      <c r="G26" s="74">
        <v>10</v>
      </c>
      <c r="H26" s="94">
        <f t="shared" si="0"/>
        <v>406</v>
      </c>
      <c r="I26" s="75">
        <f t="shared" si="1"/>
        <v>82</v>
      </c>
      <c r="J26" s="67">
        <v>260448</v>
      </c>
      <c r="K26" s="69">
        <v>260822</v>
      </c>
      <c r="L26" s="8"/>
      <c r="M26" s="8"/>
      <c r="N26" s="53"/>
      <c r="O26" s="15"/>
      <c r="P26" s="15"/>
    </row>
    <row r="27" spans="1:16" ht="18" customHeight="1">
      <c r="A27" s="44" t="s">
        <v>32</v>
      </c>
      <c r="B27" s="74">
        <v>551</v>
      </c>
      <c r="C27" s="74">
        <v>549</v>
      </c>
      <c r="D27" s="74">
        <v>492</v>
      </c>
      <c r="E27" s="74">
        <v>524</v>
      </c>
      <c r="F27" s="84">
        <v>1</v>
      </c>
      <c r="G27" s="74">
        <v>3</v>
      </c>
      <c r="H27" s="94">
        <f t="shared" si="0"/>
        <v>59</v>
      </c>
      <c r="I27" s="75">
        <f t="shared" si="1"/>
        <v>25</v>
      </c>
      <c r="J27" s="67">
        <v>80061</v>
      </c>
      <c r="K27" s="69">
        <v>77314</v>
      </c>
      <c r="L27" s="8"/>
      <c r="M27" s="8"/>
      <c r="N27" s="53"/>
      <c r="O27" s="15"/>
      <c r="P27" s="15"/>
    </row>
    <row r="28" spans="1:16" ht="18" customHeight="1">
      <c r="A28" s="44" t="s">
        <v>33</v>
      </c>
      <c r="B28" s="74">
        <v>175</v>
      </c>
      <c r="C28" s="74">
        <v>155</v>
      </c>
      <c r="D28" s="74">
        <v>289</v>
      </c>
      <c r="E28" s="74">
        <v>276</v>
      </c>
      <c r="F28" s="84">
        <v>2</v>
      </c>
      <c r="G28" s="74"/>
      <c r="H28" s="94">
        <f t="shared" si="0"/>
        <v>-114</v>
      </c>
      <c r="I28" s="75">
        <f t="shared" si="1"/>
        <v>-121</v>
      </c>
      <c r="J28" s="67">
        <v>28977</v>
      </c>
      <c r="K28" s="69">
        <v>28147</v>
      </c>
      <c r="L28" s="8"/>
      <c r="M28" s="8"/>
      <c r="N28" s="53"/>
      <c r="O28" s="15"/>
      <c r="P28" s="15"/>
    </row>
    <row r="29" spans="1:16" ht="18" customHeight="1">
      <c r="A29" s="44" t="s">
        <v>34</v>
      </c>
      <c r="B29" s="74">
        <v>372</v>
      </c>
      <c r="C29" s="74">
        <v>334</v>
      </c>
      <c r="D29" s="74">
        <v>241</v>
      </c>
      <c r="E29" s="74">
        <v>267</v>
      </c>
      <c r="F29" s="84">
        <v>1</v>
      </c>
      <c r="G29" s="74">
        <v>3</v>
      </c>
      <c r="H29" s="94">
        <f t="shared" si="0"/>
        <v>131</v>
      </c>
      <c r="I29" s="75">
        <f t="shared" si="1"/>
        <v>67</v>
      </c>
      <c r="J29" s="67">
        <v>44525</v>
      </c>
      <c r="K29" s="69">
        <v>44090</v>
      </c>
      <c r="L29" s="8"/>
      <c r="M29" s="8"/>
      <c r="N29" s="53"/>
      <c r="O29" s="15"/>
      <c r="P29" s="15"/>
    </row>
    <row r="30" spans="1:16" ht="18" customHeight="1">
      <c r="A30" s="44" t="s">
        <v>35</v>
      </c>
      <c r="B30" s="74">
        <v>790</v>
      </c>
      <c r="C30" s="74">
        <v>665</v>
      </c>
      <c r="D30" s="74">
        <v>855</v>
      </c>
      <c r="E30" s="74">
        <v>827</v>
      </c>
      <c r="F30" s="81">
        <v>1</v>
      </c>
      <c r="G30" s="74">
        <v>3</v>
      </c>
      <c r="H30" s="94">
        <f t="shared" si="0"/>
        <v>-65</v>
      </c>
      <c r="I30" s="75">
        <f t="shared" si="1"/>
        <v>-162</v>
      </c>
      <c r="J30" s="67">
        <v>118987</v>
      </c>
      <c r="K30" s="69">
        <v>117777</v>
      </c>
      <c r="L30" s="8"/>
      <c r="M30" s="8"/>
      <c r="N30" s="53"/>
      <c r="O30" s="15"/>
      <c r="P30" s="15"/>
    </row>
    <row r="31" spans="1:16" ht="18">
      <c r="A31" s="41" t="s">
        <v>60</v>
      </c>
      <c r="B31" s="41"/>
      <c r="D31" s="41"/>
      <c r="F31" s="41"/>
      <c r="G31" s="41"/>
      <c r="H31" s="5"/>
      <c r="I31" s="3"/>
      <c r="J31" s="3"/>
      <c r="N31" s="53"/>
      <c r="O31" s="54"/>
      <c r="P31" s="54"/>
    </row>
    <row r="32" spans="1:11" ht="17.25">
      <c r="A32" s="3"/>
      <c r="B32" s="3"/>
      <c r="C32" s="5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8"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L7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8.875" style="2" customWidth="1" outlineLevel="1"/>
    <col min="4" max="4" width="9.50390625" style="2" customWidth="1" outlineLevel="1"/>
    <col min="5" max="5" width="8.00390625" style="2" customWidth="1" outlineLevel="1"/>
    <col min="6" max="6" width="8.375" style="2" customWidth="1" outlineLevel="1"/>
    <col min="7" max="7" width="9.50390625" style="2" customWidth="1" outlineLevel="1"/>
    <col min="8" max="8" width="9.00390625" style="2" customWidth="1" outlineLevel="1"/>
    <col min="9" max="9" width="8.50390625" style="2" customWidth="1" outlineLevel="1"/>
    <col min="10" max="10" width="7.50390625" style="40" customWidth="1" outlineLevel="1"/>
    <col min="11" max="11" width="9.50390625" style="40" customWidth="1" outlineLevel="1"/>
    <col min="12" max="12" width="10.875" style="40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118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7.25">
      <c r="A2" s="118" t="s">
        <v>138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117" t="s">
        <v>1</v>
      </c>
      <c r="B4" s="122" t="s">
        <v>53</v>
      </c>
      <c r="C4" s="122"/>
      <c r="D4" s="122"/>
      <c r="E4" s="122" t="s">
        <v>54</v>
      </c>
      <c r="F4" s="122"/>
      <c r="G4" s="122"/>
      <c r="H4" s="122" t="s">
        <v>11</v>
      </c>
      <c r="I4" s="122"/>
      <c r="J4" s="122" t="s">
        <v>56</v>
      </c>
      <c r="K4" s="122"/>
      <c r="L4" s="122"/>
    </row>
    <row r="5" spans="1:12" ht="18" customHeight="1">
      <c r="A5" s="117"/>
      <c r="B5" s="122" t="s">
        <v>67</v>
      </c>
      <c r="C5" s="122"/>
      <c r="D5" s="122"/>
      <c r="E5" s="122" t="s">
        <v>67</v>
      </c>
      <c r="F5" s="122"/>
      <c r="G5" s="122"/>
      <c r="H5" s="122" t="s">
        <v>55</v>
      </c>
      <c r="I5" s="122"/>
      <c r="J5" s="122" t="s">
        <v>12</v>
      </c>
      <c r="K5" s="122"/>
      <c r="L5" s="122"/>
    </row>
    <row r="6" spans="1:12" ht="18.75" customHeight="1">
      <c r="A6" s="124"/>
      <c r="B6" s="42" t="s">
        <v>62</v>
      </c>
      <c r="C6" s="42" t="s">
        <v>68</v>
      </c>
      <c r="D6" s="42" t="s">
        <v>13</v>
      </c>
      <c r="E6" s="42" t="s">
        <v>62</v>
      </c>
      <c r="F6" s="42" t="s">
        <v>68</v>
      </c>
      <c r="G6" s="42" t="s">
        <v>13</v>
      </c>
      <c r="H6" s="42" t="s">
        <v>62</v>
      </c>
      <c r="I6" s="42" t="s">
        <v>68</v>
      </c>
      <c r="J6" s="42" t="s">
        <v>62</v>
      </c>
      <c r="K6" s="42" t="s">
        <v>68</v>
      </c>
      <c r="L6" s="42" t="s">
        <v>13</v>
      </c>
    </row>
    <row r="7" spans="1:15" ht="18" customHeight="1">
      <c r="A7" s="46" t="s">
        <v>16</v>
      </c>
      <c r="B7" s="102">
        <f>'родив.,умерш. абс.цифры'!B8*1000/'родив.,умерш. абс.цифры'!J8</f>
        <v>7.705566019323876</v>
      </c>
      <c r="C7" s="102">
        <f>'родив.,умерш. абс.цифры'!C8*1000/'родив.,умерш. абс.цифры'!K8</f>
        <v>6.877376250634757</v>
      </c>
      <c r="D7" s="102">
        <f aca="true" t="shared" si="0" ref="D7:D29">ROUND(C7/B7*100-100,2)</f>
        <v>-10.75</v>
      </c>
      <c r="E7" s="102">
        <f>'родив.,умерш. абс.цифры'!D8*1000/'родив.,умерш. абс.цифры'!J8</f>
        <v>7.9171927943434515</v>
      </c>
      <c r="F7" s="102">
        <f>'родив.,умерш. абс.цифры'!E8*1000/'родив.,умерш. абс.цифры'!K8</f>
        <v>7.980991184162174</v>
      </c>
      <c r="G7" s="102">
        <f aca="true" t="shared" si="1" ref="G7:G29">ROUND(F7/E7*100-100,2)</f>
        <v>0.81</v>
      </c>
      <c r="H7" s="103">
        <f>B7-E7</f>
        <v>-0.2116267750195755</v>
      </c>
      <c r="I7" s="102">
        <f>C7-F7</f>
        <v>-1.1036149335274166</v>
      </c>
      <c r="J7" s="101">
        <v>4.1</v>
      </c>
      <c r="K7" s="101">
        <v>4.3</v>
      </c>
      <c r="L7" s="102">
        <f>K7/J7*100-100</f>
        <v>4.878048780487802</v>
      </c>
      <c r="M7" s="29"/>
      <c r="N7" s="2"/>
      <c r="O7" s="14"/>
    </row>
    <row r="8" spans="1:15" ht="18" customHeight="1">
      <c r="A8" s="46" t="s">
        <v>52</v>
      </c>
      <c r="B8" s="98">
        <f>'родив.,умерш. абс.цифры'!B9*1000/'родив.,умерш. абс.цифры'!J9</f>
        <v>7.4386368980507305</v>
      </c>
      <c r="C8" s="98">
        <f>'родив.,умерш. абс.цифры'!C9*1000/'родив.,умерш. абс.цифры'!K9</f>
        <v>6.5329823498335164</v>
      </c>
      <c r="D8" s="98">
        <f t="shared" si="0"/>
        <v>-12.18</v>
      </c>
      <c r="E8" s="98">
        <f>'родив.,умерш. абс.цифры'!D9*1000/'родив.,умерш. абс.цифры'!J9</f>
        <v>7.105518609404487</v>
      </c>
      <c r="F8" s="98">
        <f>'родив.,умерш. абс.цифры'!E9*1000/'родив.,умерш. абс.цифры'!K9</f>
        <v>7.1282739132884</v>
      </c>
      <c r="G8" s="98">
        <f t="shared" si="1"/>
        <v>0.32</v>
      </c>
      <c r="H8" s="98">
        <f aca="true" t="shared" si="2" ref="H8:H29">B8-E8</f>
        <v>0.3331182886462436</v>
      </c>
      <c r="I8" s="98">
        <f aca="true" t="shared" si="3" ref="I8:I29">C8-F8</f>
        <v>-0.5952915634548832</v>
      </c>
      <c r="J8" s="99">
        <v>4.3</v>
      </c>
      <c r="K8" s="99">
        <v>4.1</v>
      </c>
      <c r="L8" s="98">
        <f aca="true" t="shared" si="4" ref="L8:L29">K8/J8*100-100</f>
        <v>-4.651162790697683</v>
      </c>
      <c r="M8" s="30"/>
      <c r="N8" s="2"/>
      <c r="O8" s="14"/>
    </row>
    <row r="9" spans="1:15" ht="18" customHeight="1">
      <c r="A9" s="46" t="s">
        <v>59</v>
      </c>
      <c r="B9" s="98">
        <f>'родив.,умерш. абс.цифры'!B10*1000/'родив.,умерш. абс.цифры'!J10</f>
        <v>8.651924371813644</v>
      </c>
      <c r="C9" s="98">
        <f>'родив.,умерш. абс.цифры'!C10*1000/'родив.,умерш. абс.цифры'!K10</f>
        <v>8.106404711711907</v>
      </c>
      <c r="D9" s="98">
        <f t="shared" si="0"/>
        <v>-6.31</v>
      </c>
      <c r="E9" s="98">
        <f>'родив.,умерш. абс.цифры'!D10*1000/'родив.,умерш. абс.цифры'!J10</f>
        <v>10.79486549170078</v>
      </c>
      <c r="F9" s="98">
        <f>'родив.,умерш. абс.цифры'!E10*1000/'родив.,умерш. абс.цифры'!K10</f>
        <v>11.024058418273096</v>
      </c>
      <c r="G9" s="98">
        <f t="shared" si="1"/>
        <v>2.12</v>
      </c>
      <c r="H9" s="98">
        <f t="shared" si="2"/>
        <v>-2.1429411198871353</v>
      </c>
      <c r="I9" s="98">
        <f t="shared" si="3"/>
        <v>-2.9176537065611896</v>
      </c>
      <c r="J9" s="99">
        <v>3.4</v>
      </c>
      <c r="K9" s="99">
        <v>5.1</v>
      </c>
      <c r="L9" s="98">
        <f t="shared" si="4"/>
        <v>50</v>
      </c>
      <c r="M9" s="30"/>
      <c r="N9" s="2"/>
      <c r="O9" s="14"/>
    </row>
    <row r="10" spans="1:15" ht="18" customHeight="1">
      <c r="A10" s="44" t="s">
        <v>63</v>
      </c>
      <c r="B10" s="98">
        <f>'родив.,умерш. абс.цифры'!B11*1000/'родив.,умерш. абс.цифры'!J11</f>
        <v>7.307756186679954</v>
      </c>
      <c r="C10" s="98">
        <f>'родив.,умерш. абс.цифры'!C11*1000/'родив.,умерш. абс.цифры'!K11</f>
        <v>6.188013901839451</v>
      </c>
      <c r="D10" s="98">
        <f t="shared" si="0"/>
        <v>-15.32</v>
      </c>
      <c r="E10" s="98">
        <f>'родив.,умерш. абс.цифры'!D11*1000/'родив.,умерш. абс.цифры'!J11</f>
        <v>8.470353761833582</v>
      </c>
      <c r="F10" s="98">
        <f>'родив.,умерш. абс.цифры'!E11*1000/'родив.,умерш. абс.цифры'!K11</f>
        <v>9.578706450792575</v>
      </c>
      <c r="G10" s="98">
        <f t="shared" si="1"/>
        <v>13.09</v>
      </c>
      <c r="H10" s="98">
        <f t="shared" si="2"/>
        <v>-1.1625975751536286</v>
      </c>
      <c r="I10" s="98">
        <f t="shared" si="3"/>
        <v>-3.3906925489531243</v>
      </c>
      <c r="J10" s="99">
        <v>10.5</v>
      </c>
      <c r="K10" s="83"/>
      <c r="L10" s="98">
        <f t="shared" si="4"/>
        <v>-100</v>
      </c>
      <c r="M10" s="30"/>
      <c r="N10" s="2"/>
      <c r="O10" s="14"/>
    </row>
    <row r="11" spans="1:15" ht="18" customHeight="1">
      <c r="A11" s="46" t="s">
        <v>17</v>
      </c>
      <c r="B11" s="98">
        <f>'родив.,умерш. абс.цифры'!B12*1000/'родив.,умерш. абс.цифры'!J12</f>
        <v>10.281447443997703</v>
      </c>
      <c r="C11" s="98">
        <f>'родив.,умерш. абс.цифры'!C12*1000/'родив.,умерш. абс.цифры'!K12</f>
        <v>10.811123316181996</v>
      </c>
      <c r="D11" s="98">
        <f t="shared" si="0"/>
        <v>5.15</v>
      </c>
      <c r="E11" s="98">
        <f>'родив.,умерш. абс.цифры'!D12*1000/'родив.,умерш. абс.цифры'!J12</f>
        <v>10.568638713383113</v>
      </c>
      <c r="F11" s="98">
        <f>'родив.,умерш. абс.цифры'!E12*1000/'родив.,умерш. абс.цифры'!K12</f>
        <v>9.886107417471237</v>
      </c>
      <c r="G11" s="98">
        <f t="shared" si="1"/>
        <v>-6.46</v>
      </c>
      <c r="H11" s="98">
        <f t="shared" si="2"/>
        <v>-0.28719126938540995</v>
      </c>
      <c r="I11" s="98">
        <f t="shared" si="3"/>
        <v>0.9250158987107593</v>
      </c>
      <c r="J11" s="100"/>
      <c r="K11" s="99">
        <v>5.2</v>
      </c>
      <c r="L11" s="98"/>
      <c r="M11" s="31"/>
      <c r="N11" s="2"/>
      <c r="O11" s="14"/>
    </row>
    <row r="12" spans="1:15" ht="18" customHeight="1">
      <c r="A12" s="46" t="s">
        <v>18</v>
      </c>
      <c r="B12" s="98">
        <f>'родив.,умерш. абс.цифры'!B13*1000/'родив.,умерш. абс.цифры'!J13</f>
        <v>6.168714337120239</v>
      </c>
      <c r="C12" s="98">
        <f>'родив.,умерш. абс.цифры'!C13*1000/'родив.,умерш. абс.цифры'!K13</f>
        <v>5.25955924893494</v>
      </c>
      <c r="D12" s="98">
        <f t="shared" si="0"/>
        <v>-14.74</v>
      </c>
      <c r="E12" s="98">
        <f>'родив.,умерш. абс.цифры'!D13*1000/'родив.,умерш. абс.цифры'!J13</f>
        <v>9.921348892201717</v>
      </c>
      <c r="F12" s="98">
        <f>'родив.,умерш. абс.цифры'!E13*1000/'родив.,умерш. абс.цифры'!K13</f>
        <v>8.520485983274602</v>
      </c>
      <c r="G12" s="98">
        <f t="shared" si="1"/>
        <v>-14.12</v>
      </c>
      <c r="H12" s="98">
        <f t="shared" si="2"/>
        <v>-3.752634555081478</v>
      </c>
      <c r="I12" s="98">
        <f t="shared" si="3"/>
        <v>-3.2609267343396624</v>
      </c>
      <c r="J12" s="100"/>
      <c r="K12" s="99">
        <v>8.8</v>
      </c>
      <c r="L12" s="98"/>
      <c r="M12" s="31"/>
      <c r="N12" s="2"/>
      <c r="O12" s="14"/>
    </row>
    <row r="13" spans="1:15" ht="18" customHeight="1">
      <c r="A13" s="46" t="s">
        <v>19</v>
      </c>
      <c r="B13" s="98">
        <f>'родив.,умерш. абс.цифры'!B14*1000/'родив.,умерш. абс.цифры'!J14</f>
        <v>8.610411975096039</v>
      </c>
      <c r="C13" s="98">
        <f>'родив.,умерш. абс.цифры'!C14*1000/'родив.,умерш. абс.цифры'!K14</f>
        <v>7.1284465366509755</v>
      </c>
      <c r="D13" s="98">
        <f t="shared" si="0"/>
        <v>-17.21</v>
      </c>
      <c r="E13" s="98">
        <f>'родив.,умерш. абс.цифры'!D14*1000/'родив.,умерш. абс.цифры'!J14</f>
        <v>9.802622863955492</v>
      </c>
      <c r="F13" s="98">
        <f>'родив.,умерш. абс.цифры'!E14*1000/'родив.,умерш. абс.цифры'!K14</f>
        <v>10.759919300605246</v>
      </c>
      <c r="G13" s="98">
        <f t="shared" si="1"/>
        <v>9.77</v>
      </c>
      <c r="H13" s="98">
        <f t="shared" si="2"/>
        <v>-1.192210888859453</v>
      </c>
      <c r="I13" s="98">
        <f t="shared" si="3"/>
        <v>-3.63147276395427</v>
      </c>
      <c r="J13" s="100"/>
      <c r="K13" s="99"/>
      <c r="L13" s="98"/>
      <c r="M13" s="31"/>
      <c r="N13" s="2"/>
      <c r="O13" s="14"/>
    </row>
    <row r="14" spans="1:15" ht="18" customHeight="1">
      <c r="A14" s="46" t="s">
        <v>20</v>
      </c>
      <c r="B14" s="98">
        <f>'родив.,умерш. абс.цифры'!B15*1000/'родив.,умерш. абс.цифры'!J15</f>
        <v>9.358360673371699</v>
      </c>
      <c r="C14" s="98">
        <f>'родив.,умерш. абс.цифры'!C15*1000/'родив.,умерш. абс.цифры'!K15</f>
        <v>9.14086729419446</v>
      </c>
      <c r="D14" s="98">
        <f t="shared" si="0"/>
        <v>-2.32</v>
      </c>
      <c r="E14" s="98">
        <f>'родив.,умерш. абс.цифры'!D15*1000/'родив.,умерш. абс.цифры'!J15</f>
        <v>10.649169042112623</v>
      </c>
      <c r="F14" s="98">
        <f>'родив.,умерш. абс.цифры'!E15*1000/'родив.,умерш. абс.цифры'!K15</f>
        <v>10.773165025300615</v>
      </c>
      <c r="G14" s="98">
        <f t="shared" si="1"/>
        <v>1.16</v>
      </c>
      <c r="H14" s="98">
        <f t="shared" si="2"/>
        <v>-1.2908083687409242</v>
      </c>
      <c r="I14" s="98">
        <f t="shared" si="3"/>
        <v>-1.6322977311061546</v>
      </c>
      <c r="J14" s="99">
        <v>5.6</v>
      </c>
      <c r="K14" s="99">
        <v>30.4</v>
      </c>
      <c r="L14" s="98">
        <f t="shared" si="4"/>
        <v>442.8571428571429</v>
      </c>
      <c r="M14" s="31"/>
      <c r="N14" s="2"/>
      <c r="O14" s="14"/>
    </row>
    <row r="15" spans="1:15" ht="18" customHeight="1">
      <c r="A15" s="46" t="s">
        <v>21</v>
      </c>
      <c r="B15" s="98">
        <f>'родив.,умерш. абс.цифры'!B16*1000/'родив.,умерш. абс.цифры'!J16</f>
        <v>6.900007709505821</v>
      </c>
      <c r="C15" s="98">
        <f>'родив.,умерш. абс.цифры'!C16*1000/'родив.,умерш. абс.цифры'!K16</f>
        <v>6.490696668109043</v>
      </c>
      <c r="D15" s="98">
        <f t="shared" si="0"/>
        <v>-5.93</v>
      </c>
      <c r="E15" s="98">
        <f>'родив.,умерш. абс.цифры'!D16*1000/'родив.,умерш. абс.цифры'!J16</f>
        <v>8.71174157736489</v>
      </c>
      <c r="F15" s="98">
        <f>'родив.,умерш. абс.цифры'!E16*1000/'родив.,умерш. абс.цифры'!K16</f>
        <v>9.342669446520594</v>
      </c>
      <c r="G15" s="98">
        <f t="shared" si="1"/>
        <v>7.24</v>
      </c>
      <c r="H15" s="98">
        <f t="shared" si="2"/>
        <v>-1.8117338678590693</v>
      </c>
      <c r="I15" s="98">
        <f t="shared" si="3"/>
        <v>-2.8519727784115503</v>
      </c>
      <c r="J15" s="99"/>
      <c r="K15" s="100"/>
      <c r="L15" s="98"/>
      <c r="M15" s="31"/>
      <c r="N15" s="2"/>
      <c r="O15" s="14"/>
    </row>
    <row r="16" spans="1:15" ht="18" customHeight="1">
      <c r="A16" s="46" t="s">
        <v>22</v>
      </c>
      <c r="B16" s="98">
        <f>'родив.,умерш. абс.цифры'!B17*1000/'родив.,умерш. абс.цифры'!J17</f>
        <v>7.689717108217333</v>
      </c>
      <c r="C16" s="98">
        <f>'родив.,умерш. абс.цифры'!C17*1000/'родив.,умерш. абс.цифры'!K17</f>
        <v>8.682565408659412</v>
      </c>
      <c r="D16" s="98">
        <f t="shared" si="0"/>
        <v>12.91</v>
      </c>
      <c r="E16" s="98">
        <f>'родив.,умерш. абс.цифры'!D17*1000/'родив.,умерш. абс.цифры'!J17</f>
        <v>12.572968118545129</v>
      </c>
      <c r="F16" s="98">
        <f>'родив.,умерш. абс.цифры'!E17*1000/'родив.,умерш. абс.цифры'!K17</f>
        <v>12.097707802732113</v>
      </c>
      <c r="G16" s="98">
        <f t="shared" si="1"/>
        <v>-3.78</v>
      </c>
      <c r="H16" s="98">
        <f t="shared" si="2"/>
        <v>-4.883251010327796</v>
      </c>
      <c r="I16" s="98">
        <f t="shared" si="3"/>
        <v>-3.415142394072701</v>
      </c>
      <c r="J16" s="99"/>
      <c r="K16" s="100"/>
      <c r="L16" s="98"/>
      <c r="M16" s="31"/>
      <c r="N16" s="2"/>
      <c r="O16" s="14"/>
    </row>
    <row r="17" spans="1:15" ht="18" customHeight="1">
      <c r="A17" s="46" t="s">
        <v>23</v>
      </c>
      <c r="B17" s="98">
        <f>'родив.,умерш. абс.цифры'!B18*1000/'родив.,умерш. абс.цифры'!J18</f>
        <v>7.597124920389409</v>
      </c>
      <c r="C17" s="98">
        <f>'родив.,умерш. абс.цифры'!C18*1000/'родив.,умерш. абс.цифры'!K18</f>
        <v>5.8611257958489436</v>
      </c>
      <c r="D17" s="98">
        <f t="shared" si="0"/>
        <v>-22.85</v>
      </c>
      <c r="E17" s="98">
        <f>'родив.,умерш. абс.цифры'!D18*1000/'родив.,умерш. абс.цифры'!J18</f>
        <v>9.485033208989172</v>
      </c>
      <c r="F17" s="98">
        <f>'родив.,умерш. абс.цифры'!E18*1000/'родив.,умерш. абс.цифры'!K18</f>
        <v>8.15960650010343</v>
      </c>
      <c r="G17" s="98">
        <f t="shared" si="1"/>
        <v>-13.97</v>
      </c>
      <c r="H17" s="98">
        <f t="shared" si="2"/>
        <v>-1.8879082885997631</v>
      </c>
      <c r="I17" s="98">
        <f t="shared" si="3"/>
        <v>-2.2984807042544873</v>
      </c>
      <c r="J17" s="99">
        <v>6</v>
      </c>
      <c r="K17" s="100"/>
      <c r="L17" s="98">
        <f t="shared" si="4"/>
        <v>-100</v>
      </c>
      <c r="M17" s="31"/>
      <c r="N17" s="2"/>
      <c r="O17" s="14"/>
    </row>
    <row r="18" spans="1:15" ht="18" customHeight="1">
      <c r="A18" s="46" t="s">
        <v>24</v>
      </c>
      <c r="B18" s="98">
        <f>'родив.,умерш. абс.цифры'!B19*1000/'родив.,умерш. абс.цифры'!J19</f>
        <v>8.059849549475077</v>
      </c>
      <c r="C18" s="98">
        <f>'родив.,умерш. абс.цифры'!C19*1000/'родив.,умерш. абс.цифры'!K19</f>
        <v>9.232544720138488</v>
      </c>
      <c r="D18" s="98">
        <f t="shared" si="0"/>
        <v>14.55</v>
      </c>
      <c r="E18" s="98">
        <f>'родив.,умерш. абс.цифры'!D19*1000/'родив.,умерш. абс.цифры'!J19</f>
        <v>8.597172852773415</v>
      </c>
      <c r="F18" s="98">
        <f>'родив.,умерш. абс.цифры'!E19*1000/'родив.,умерш. абс.цифры'!K19</f>
        <v>7.54265930261314</v>
      </c>
      <c r="G18" s="98">
        <f t="shared" si="1"/>
        <v>-12.27</v>
      </c>
      <c r="H18" s="98">
        <f t="shared" si="2"/>
        <v>-0.5373233032983382</v>
      </c>
      <c r="I18" s="98">
        <f t="shared" si="3"/>
        <v>1.689885417525348</v>
      </c>
      <c r="J18" s="99">
        <v>4.1</v>
      </c>
      <c r="K18" s="100"/>
      <c r="L18" s="98">
        <f t="shared" si="4"/>
        <v>-100</v>
      </c>
      <c r="M18" s="31"/>
      <c r="N18" s="2"/>
      <c r="O18" s="14"/>
    </row>
    <row r="19" spans="1:15" ht="18" customHeight="1">
      <c r="A19" s="46" t="s">
        <v>25</v>
      </c>
      <c r="B19" s="98">
        <f>'родив.,умерш. абс.цифры'!B20*1000/'родив.,умерш. абс.цифры'!J20</f>
        <v>8.841393096025218</v>
      </c>
      <c r="C19" s="98">
        <f>'родив.,умерш. абс.цифры'!C20*1000/'родив.,умерш. абс.цифры'!K20</f>
        <v>8.269620845685754</v>
      </c>
      <c r="D19" s="98">
        <f t="shared" si="0"/>
        <v>-6.47</v>
      </c>
      <c r="E19" s="98">
        <f>'родив.,умерш. абс.цифры'!D20*1000/'родив.,умерш. абс.цифры'!J20</f>
        <v>9.379564849696317</v>
      </c>
      <c r="F19" s="98">
        <f>'родив.,умерш. абс.цифры'!E20*1000/'родив.,умерш. абс.цифры'!K20</f>
        <v>11.858324231549384</v>
      </c>
      <c r="G19" s="98">
        <f t="shared" si="1"/>
        <v>26.43</v>
      </c>
      <c r="H19" s="98">
        <f t="shared" si="2"/>
        <v>-0.538171753671099</v>
      </c>
      <c r="I19" s="98">
        <f t="shared" si="3"/>
        <v>-3.5887033858636297</v>
      </c>
      <c r="J19" s="99">
        <v>7.3</v>
      </c>
      <c r="K19" s="100"/>
      <c r="L19" s="98">
        <f t="shared" si="4"/>
        <v>-100</v>
      </c>
      <c r="M19" s="31"/>
      <c r="N19" s="2"/>
      <c r="O19" s="14"/>
    </row>
    <row r="20" spans="1:15" ht="18" customHeight="1">
      <c r="A20" s="46" t="s">
        <v>26</v>
      </c>
      <c r="B20" s="98">
        <f>'родив.,умерш. абс.цифры'!B21*1000/'родив.,умерш. абс.цифры'!J21</f>
        <v>7.479561662897895</v>
      </c>
      <c r="C20" s="98">
        <f>'родив.,умерш. абс.цифры'!C21*1000/'родив.,умерш. абс.цифры'!K21</f>
        <v>6.335891486703551</v>
      </c>
      <c r="D20" s="98">
        <f t="shared" si="0"/>
        <v>-15.29</v>
      </c>
      <c r="E20" s="98">
        <f>'родив.,умерш. абс.цифры'!D21*1000/'родив.,умерш. абс.цифры'!J21</f>
        <v>11.741172377804835</v>
      </c>
      <c r="F20" s="98">
        <f>'родив.,умерш. абс.цифры'!E21*1000/'родив.,умерш. абс.цифры'!K21</f>
        <v>12.761020881670534</v>
      </c>
      <c r="G20" s="98">
        <f t="shared" si="1"/>
        <v>8.69</v>
      </c>
      <c r="H20" s="98">
        <f t="shared" si="2"/>
        <v>-4.26161071490694</v>
      </c>
      <c r="I20" s="98">
        <f t="shared" si="3"/>
        <v>-6.425129394966983</v>
      </c>
      <c r="J20" s="100"/>
      <c r="K20" s="100"/>
      <c r="L20" s="98"/>
      <c r="M20" s="31"/>
      <c r="N20" s="2"/>
      <c r="O20" s="14"/>
    </row>
    <row r="21" spans="1:15" ht="18" customHeight="1">
      <c r="A21" s="46" t="s">
        <v>27</v>
      </c>
      <c r="B21" s="98">
        <f>'родив.,умерш. абс.цифры'!B22*1000/'родив.,умерш. абс.цифры'!J22</f>
        <v>6.926213483773669</v>
      </c>
      <c r="C21" s="98">
        <f>'родив.,умерш. абс.цифры'!C22*1000/'родив.,умерш. абс.цифры'!K22</f>
        <v>6.483166515013648</v>
      </c>
      <c r="D21" s="98">
        <f t="shared" si="0"/>
        <v>-6.4</v>
      </c>
      <c r="E21" s="98">
        <f>'родив.,умерш. абс.цифры'!D22*1000/'родив.,умерш. абс.цифры'!J22</f>
        <v>9.774898061777355</v>
      </c>
      <c r="F21" s="98">
        <f>'родив.,умерш. абс.цифры'!E22*1000/'родив.,умерш. абс.цифры'!K22</f>
        <v>10.975887170154687</v>
      </c>
      <c r="G21" s="98">
        <f t="shared" si="1"/>
        <v>12.29</v>
      </c>
      <c r="H21" s="98">
        <f t="shared" si="2"/>
        <v>-2.8486845780036862</v>
      </c>
      <c r="I21" s="98">
        <f t="shared" si="3"/>
        <v>-4.492720655141039</v>
      </c>
      <c r="J21" s="100"/>
      <c r="K21" s="100"/>
      <c r="L21" s="98"/>
      <c r="M21" s="31"/>
      <c r="N21" s="2"/>
      <c r="O21" s="14"/>
    </row>
    <row r="22" spans="1:15" ht="18" customHeight="1">
      <c r="A22" s="46" t="s">
        <v>28</v>
      </c>
      <c r="B22" s="98">
        <f>'родив.,умерш. абс.цифры'!B23*1000/'родив.,умерш. абс.цифры'!J23</f>
        <v>6.605070250458155</v>
      </c>
      <c r="C22" s="98">
        <f>'родив.,умерш. абс.цифры'!C23*1000/'родив.,умерш. абс.цифры'!K23</f>
        <v>5.933452260916776</v>
      </c>
      <c r="D22" s="98">
        <f t="shared" si="0"/>
        <v>-10.17</v>
      </c>
      <c r="E22" s="98">
        <f>'родив.,умерш. абс.цифры'!D23*1000/'родив.,умерш. абс.цифры'!J23</f>
        <v>10.041233964569335</v>
      </c>
      <c r="F22" s="98">
        <f>'родив.,умерш. абс.цифры'!E23*1000/'родив.,умерш. абс.цифры'!K23</f>
        <v>10.93616691227798</v>
      </c>
      <c r="G22" s="98">
        <f t="shared" si="1"/>
        <v>8.91</v>
      </c>
      <c r="H22" s="98">
        <f t="shared" si="2"/>
        <v>-3.4361637141111796</v>
      </c>
      <c r="I22" s="98">
        <f t="shared" si="3"/>
        <v>-5.002714651361203</v>
      </c>
      <c r="J22" s="100"/>
      <c r="K22" s="99">
        <v>5.9</v>
      </c>
      <c r="L22" s="98"/>
      <c r="M22" s="31"/>
      <c r="N22" s="2"/>
      <c r="O22" s="14"/>
    </row>
    <row r="23" spans="1:15" ht="18" customHeight="1">
      <c r="A23" s="46" t="s">
        <v>29</v>
      </c>
      <c r="B23" s="98">
        <f>'родив.,умерш. абс.цифры'!B24*1000/'родив.,умерш. абс.цифры'!J24</f>
        <v>12.73521368219111</v>
      </c>
      <c r="C23" s="98">
        <f>'родив.,умерш. абс.цифры'!C24*1000/'родив.,умерш. абс.цифры'!K24</f>
        <v>9.340772886960115</v>
      </c>
      <c r="D23" s="98">
        <f t="shared" si="0"/>
        <v>-26.65</v>
      </c>
      <c r="E23" s="98">
        <f>'родив.,умерш. абс.цифры'!D24*1000/'родив.,умерш. абс.цифры'!J24</f>
        <v>11.5923098901996</v>
      </c>
      <c r="F23" s="98">
        <f>'родив.,умерш. абс.цифры'!E24*1000/'родив.,умерш. абс.цифры'!K24</f>
        <v>10.828683612316594</v>
      </c>
      <c r="G23" s="98">
        <f t="shared" si="1"/>
        <v>-6.59</v>
      </c>
      <c r="H23" s="98">
        <f t="shared" si="2"/>
        <v>1.142903791991511</v>
      </c>
      <c r="I23" s="98">
        <f t="shared" si="3"/>
        <v>-1.4879107253564783</v>
      </c>
      <c r="J23" s="99">
        <v>6.2</v>
      </c>
      <c r="K23" s="99"/>
      <c r="L23" s="98">
        <f t="shared" si="4"/>
        <v>-100</v>
      </c>
      <c r="M23" s="31"/>
      <c r="N23" s="2"/>
      <c r="O23" s="14"/>
    </row>
    <row r="24" spans="1:15" ht="18" customHeight="1">
      <c r="A24" s="46" t="s">
        <v>30</v>
      </c>
      <c r="B24" s="98">
        <f>'родив.,умерш. абс.цифры'!B25*1000/'родив.,умерш. абс.цифры'!J25</f>
        <v>8.829639889196676</v>
      </c>
      <c r="C24" s="98">
        <f>'родив.,умерш. абс.цифры'!C25*1000/'родив.,умерш. абс.цифры'!K25</f>
        <v>7.76973335687798</v>
      </c>
      <c r="D24" s="98">
        <f t="shared" si="0"/>
        <v>-12</v>
      </c>
      <c r="E24" s="98">
        <f>'родив.,умерш. абс.цифры'!D25*1000/'родив.,умерш. абс.цифры'!J25</f>
        <v>11.0803324099723</v>
      </c>
      <c r="F24" s="98">
        <f>'родив.,умерш. абс.цифры'!E25*1000/'родив.,умерш. абс.цифры'!K25</f>
        <v>12.272647006886809</v>
      </c>
      <c r="G24" s="98">
        <f t="shared" si="1"/>
        <v>10.76</v>
      </c>
      <c r="H24" s="98">
        <f t="shared" si="2"/>
        <v>-2.2506925207756243</v>
      </c>
      <c r="I24" s="98">
        <f t="shared" si="3"/>
        <v>-4.5029136500088285</v>
      </c>
      <c r="J24" s="100"/>
      <c r="K24" s="99"/>
      <c r="L24" s="98"/>
      <c r="M24" s="31"/>
      <c r="N24" s="2"/>
      <c r="O24" s="14"/>
    </row>
    <row r="25" spans="1:15" ht="18" customHeight="1">
      <c r="A25" s="46" t="s">
        <v>31</v>
      </c>
      <c r="B25" s="98">
        <f>'родив.,умерш. абс.цифры'!B26*1000/'родив.,умерш. абс.цифры'!J26</f>
        <v>8.078388008354835</v>
      </c>
      <c r="C25" s="98">
        <f>'родив.,умерш. абс.цифры'!C26*1000/'родив.,умерш. абс.цифры'!K26</f>
        <v>6.832245746141046</v>
      </c>
      <c r="D25" s="98">
        <f t="shared" si="0"/>
        <v>-15.43</v>
      </c>
      <c r="E25" s="98">
        <f>'родив.,умерш. абс.цифры'!D26*1000/'родив.,умерш. абс.цифры'!J26</f>
        <v>6.51953556948028</v>
      </c>
      <c r="F25" s="98">
        <f>'родив.,умерш. абс.цифры'!E26*1000/'родив.,умерш. абс.цифры'!K26</f>
        <v>6.517855088911212</v>
      </c>
      <c r="G25" s="98">
        <f t="shared" si="1"/>
        <v>-0.03</v>
      </c>
      <c r="H25" s="98">
        <f t="shared" si="2"/>
        <v>1.5588524388745553</v>
      </c>
      <c r="I25" s="98">
        <f t="shared" si="3"/>
        <v>0.3143906572298345</v>
      </c>
      <c r="J25" s="99">
        <v>6.9</v>
      </c>
      <c r="K25" s="99">
        <v>5.1</v>
      </c>
      <c r="L25" s="98">
        <f t="shared" si="4"/>
        <v>-26.08695652173914</v>
      </c>
      <c r="M25" s="31"/>
      <c r="N25" s="2"/>
      <c r="O25" s="14"/>
    </row>
    <row r="26" spans="1:15" ht="18" customHeight="1">
      <c r="A26" s="46" t="s">
        <v>32</v>
      </c>
      <c r="B26" s="98">
        <f>'родив.,умерш. абс.цифры'!B27*1000/'родив.,умерш. абс.цифры'!J27</f>
        <v>6.882252282634491</v>
      </c>
      <c r="C26" s="98">
        <f>'родив.,умерш. абс.цифры'!C27*1000/'родив.,умерш. абс.цифры'!K27</f>
        <v>7.100913159324314</v>
      </c>
      <c r="D26" s="98">
        <f t="shared" si="0"/>
        <v>3.18</v>
      </c>
      <c r="E26" s="98">
        <f>'родив.,умерш. абс.цифры'!D27*1000/'родив.,умерш. абс.цифры'!J27</f>
        <v>6.145314197924083</v>
      </c>
      <c r="F26" s="98">
        <f>'родив.,умерш. абс.цифры'!E27*1000/'родив.,умерш. абс.цифры'!K27</f>
        <v>6.777556458080038</v>
      </c>
      <c r="G26" s="98">
        <f t="shared" si="1"/>
        <v>10.29</v>
      </c>
      <c r="H26" s="98">
        <f t="shared" si="2"/>
        <v>0.7369380847104079</v>
      </c>
      <c r="I26" s="98">
        <f t="shared" si="3"/>
        <v>0.3233567012442764</v>
      </c>
      <c r="J26" s="99">
        <v>1.8</v>
      </c>
      <c r="K26" s="99">
        <v>5.4</v>
      </c>
      <c r="L26" s="98">
        <f t="shared" si="4"/>
        <v>200</v>
      </c>
      <c r="M26" s="31"/>
      <c r="N26" s="2"/>
      <c r="O26" s="14"/>
    </row>
    <row r="27" spans="1:15" ht="18" customHeight="1">
      <c r="A27" s="46" t="s">
        <v>33</v>
      </c>
      <c r="B27" s="98">
        <f>'родив.,умерш. абс.цифры'!B28*1000/'родив.,умерш. абс.цифры'!J28</f>
        <v>6.039272526486524</v>
      </c>
      <c r="C27" s="98">
        <f>'родив.,умерш. абс.цифры'!C28*1000/'родив.,умерш. абс.цифры'!K28</f>
        <v>5.5068035669876005</v>
      </c>
      <c r="D27" s="98">
        <f t="shared" si="0"/>
        <v>-8.82</v>
      </c>
      <c r="E27" s="98">
        <f>'родив.,умерш. абс.цифры'!D28*1000/'родив.,умерш. абс.цифры'!J28</f>
        <v>9.97342720088346</v>
      </c>
      <c r="F27" s="98">
        <f>'родив.,умерш. абс.цифры'!E28*1000/'родив.,умерш. абс.цифры'!K28</f>
        <v>9.80566312573276</v>
      </c>
      <c r="G27" s="98">
        <f t="shared" si="1"/>
        <v>-1.68</v>
      </c>
      <c r="H27" s="98">
        <f t="shared" si="2"/>
        <v>-3.934154674396936</v>
      </c>
      <c r="I27" s="98">
        <f t="shared" si="3"/>
        <v>-4.29885955874516</v>
      </c>
      <c r="J27" s="99">
        <v>11</v>
      </c>
      <c r="K27" s="100"/>
      <c r="L27" s="98">
        <f t="shared" si="4"/>
        <v>-100</v>
      </c>
      <c r="M27" s="31"/>
      <c r="N27" s="2"/>
      <c r="O27" s="14"/>
    </row>
    <row r="28" spans="1:15" ht="18" customHeight="1">
      <c r="A28" s="46" t="s">
        <v>34</v>
      </c>
      <c r="B28" s="98">
        <f>'родив.,умерш. абс.цифры'!B29*1000/'родив.,умерш. абс.цифры'!J29</f>
        <v>8.354856822010106</v>
      </c>
      <c r="C28" s="98">
        <f>'родив.,умерш. абс.цифры'!C29*1000/'родив.,умерш. абс.цифры'!K29</f>
        <v>7.575413926060331</v>
      </c>
      <c r="D28" s="98">
        <f t="shared" si="0"/>
        <v>-9.33</v>
      </c>
      <c r="E28" s="98">
        <f>'родив.,умерш. абс.цифры'!D29*1000/'родив.,умерш. абс.цифры'!J29</f>
        <v>5.412689500280742</v>
      </c>
      <c r="F28" s="98">
        <f>'родив.,умерш. абс.цифры'!E29*1000/'родив.,умерш. абс.цифры'!K29</f>
        <v>6.055794964844636</v>
      </c>
      <c r="G28" s="98">
        <f t="shared" si="1"/>
        <v>11.88</v>
      </c>
      <c r="H28" s="98">
        <f t="shared" si="2"/>
        <v>2.9421673217293645</v>
      </c>
      <c r="I28" s="98">
        <f t="shared" si="3"/>
        <v>1.519618961215695</v>
      </c>
      <c r="J28" s="99">
        <v>2.5</v>
      </c>
      <c r="K28" s="99">
        <v>8.5</v>
      </c>
      <c r="L28" s="98">
        <f t="shared" si="4"/>
        <v>240</v>
      </c>
      <c r="M28" s="31"/>
      <c r="N28" s="2"/>
      <c r="O28" s="14"/>
    </row>
    <row r="29" spans="1:15" ht="18">
      <c r="A29" s="46" t="s">
        <v>35</v>
      </c>
      <c r="B29" s="98">
        <f>'родив.,умерш. абс.цифры'!B30*1000/'родив.,умерш. абс.цифры'!J30</f>
        <v>6.639380772689454</v>
      </c>
      <c r="C29" s="98">
        <f>'родив.,умерш. абс.цифры'!C30*1000/'родив.,умерш. абс.цифры'!K30</f>
        <v>5.646263701741427</v>
      </c>
      <c r="D29" s="98">
        <f t="shared" si="0"/>
        <v>-14.96</v>
      </c>
      <c r="E29" s="98">
        <f>'родив.,умерш. абс.цифры'!D30*1000/'родив.,умерш. абс.цифры'!J30</f>
        <v>7.185658937530991</v>
      </c>
      <c r="F29" s="98">
        <f>'родив.,умерш. абс.цифры'!E30*1000/'родив.,умерш. абс.цифры'!K30</f>
        <v>7.021744483218286</v>
      </c>
      <c r="G29" s="98">
        <f t="shared" si="1"/>
        <v>-2.28</v>
      </c>
      <c r="H29" s="98">
        <f t="shared" si="2"/>
        <v>-0.5462781648415369</v>
      </c>
      <c r="I29" s="98">
        <f t="shared" si="3"/>
        <v>-1.3754807814768588</v>
      </c>
      <c r="J29" s="99">
        <v>1.1</v>
      </c>
      <c r="K29" s="99">
        <v>4</v>
      </c>
      <c r="L29" s="98">
        <f t="shared" si="4"/>
        <v>263.6363636363636</v>
      </c>
      <c r="M29" s="31"/>
      <c r="N29" s="2"/>
      <c r="O29" s="14"/>
    </row>
    <row r="30" spans="1:13" ht="12.75" customHeight="1">
      <c r="A30" s="32"/>
      <c r="B30" s="19"/>
      <c r="C30" s="19"/>
      <c r="D30" s="19"/>
      <c r="E30" s="3"/>
      <c r="F30" s="3"/>
      <c r="G30" s="3"/>
      <c r="J30" s="39"/>
      <c r="K30" s="78"/>
      <c r="L30" s="39"/>
      <c r="M30" s="31"/>
    </row>
    <row r="31" spans="1:12" ht="4.5" customHeight="1" hidden="1">
      <c r="A31" s="32"/>
      <c r="B31" s="3"/>
      <c r="C31" s="3"/>
      <c r="D31" s="3"/>
      <c r="E31" s="3"/>
      <c r="F31" s="3"/>
      <c r="G31" s="3"/>
      <c r="J31" s="39"/>
      <c r="K31" s="37"/>
      <c r="L31" s="39"/>
    </row>
    <row r="32" spans="1:12" ht="17.25">
      <c r="A32" s="123" t="s">
        <v>70</v>
      </c>
      <c r="B32" s="123"/>
      <c r="C32" s="123"/>
      <c r="D32" s="123"/>
      <c r="E32" s="123"/>
      <c r="F32" s="123"/>
      <c r="G32" s="123"/>
      <c r="J32" s="39"/>
      <c r="K32" s="37"/>
      <c r="L32" s="39"/>
    </row>
    <row r="33" spans="1:12" ht="13.5" customHeight="1">
      <c r="A33" s="32" t="s">
        <v>58</v>
      </c>
      <c r="B33" s="32"/>
      <c r="C33" s="32"/>
      <c r="D33" s="32"/>
      <c r="E33" s="32"/>
      <c r="F33" s="32"/>
      <c r="G33" s="32"/>
      <c r="J33" s="39"/>
      <c r="K33" s="39"/>
      <c r="L33" s="39"/>
    </row>
    <row r="34" spans="1:12" ht="17.25">
      <c r="A34" s="3"/>
      <c r="B34" s="3"/>
      <c r="C34" s="3"/>
      <c r="D34" s="3"/>
      <c r="E34" s="3"/>
      <c r="F34" s="3"/>
      <c r="G34" s="3"/>
      <c r="J34" s="39"/>
      <c r="K34" s="39"/>
      <c r="L34" s="39"/>
    </row>
    <row r="35" spans="1:12" ht="17.25">
      <c r="A35" s="3"/>
      <c r="B35" s="3"/>
      <c r="C35" s="3"/>
      <c r="D35" s="3"/>
      <c r="E35" s="3"/>
      <c r="F35" s="3"/>
      <c r="G35" s="3"/>
      <c r="J35" s="39"/>
      <c r="K35" s="39"/>
      <c r="L35" s="39"/>
    </row>
    <row r="36" spans="1:12" ht="17.25">
      <c r="A36" s="3"/>
      <c r="B36" s="3"/>
      <c r="C36" s="3"/>
      <c r="D36" s="3"/>
      <c r="E36" s="3"/>
      <c r="F36" s="3"/>
      <c r="G36" s="3"/>
      <c r="J36" s="39"/>
      <c r="K36" s="39"/>
      <c r="L36" s="39"/>
    </row>
    <row r="37" spans="10:12" ht="17.25">
      <c r="J37" s="39"/>
      <c r="K37" s="39"/>
      <c r="L37" s="39"/>
    </row>
    <row r="38" spans="10:12" ht="17.25">
      <c r="J38" s="39"/>
      <c r="K38" s="39"/>
      <c r="L38" s="39"/>
    </row>
    <row r="39" spans="10:12" ht="17.25">
      <c r="J39" s="39"/>
      <c r="K39" s="39"/>
      <c r="L39" s="39"/>
    </row>
    <row r="40" spans="10:12" ht="17.25">
      <c r="J40" s="39"/>
      <c r="K40" s="39"/>
      <c r="L40" s="39"/>
    </row>
    <row r="41" spans="10:12" ht="17.25">
      <c r="J41" s="39"/>
      <c r="K41" s="39"/>
      <c r="L41" s="39"/>
    </row>
  </sheetData>
  <sheetProtection/>
  <mergeCells count="12">
    <mergeCell ref="B5:D5"/>
    <mergeCell ref="E5:G5"/>
    <mergeCell ref="H5:I5"/>
    <mergeCell ref="J5:L5"/>
    <mergeCell ref="A32:G32"/>
    <mergeCell ref="A1:L1"/>
    <mergeCell ref="A2:L2"/>
    <mergeCell ref="A4:A6"/>
    <mergeCell ref="B4:D4"/>
    <mergeCell ref="E4:G4"/>
    <mergeCell ref="H4:I4"/>
    <mergeCell ref="J4:L4"/>
  </mergeCells>
  <printOptions horizontalCentered="1" verticalCentered="1"/>
  <pageMargins left="0.17" right="0.17" top="0.35" bottom="0.22" header="0.24" footer="0.16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125" t="s">
        <v>2</v>
      </c>
      <c r="B3" s="125"/>
      <c r="C3" s="125"/>
      <c r="D3" s="125"/>
      <c r="E3" s="125"/>
      <c r="F3" s="125"/>
      <c r="G3" s="125"/>
      <c r="H3" s="6"/>
    </row>
    <row r="4" spans="1:22" ht="18" customHeight="1">
      <c r="A4" s="125" t="s">
        <v>61</v>
      </c>
      <c r="B4" s="125"/>
      <c r="C4" s="125"/>
      <c r="D4" s="125"/>
      <c r="E4" s="125"/>
      <c r="F4" s="125"/>
      <c r="G4" s="125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25" t="s">
        <v>139</v>
      </c>
      <c r="B5" s="125"/>
      <c r="C5" s="125"/>
      <c r="D5" s="125"/>
      <c r="E5" s="125"/>
      <c r="F5" s="125"/>
      <c r="G5" s="125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26" t="s">
        <v>3</v>
      </c>
      <c r="B7" s="126"/>
      <c r="C7" s="126"/>
      <c r="D7" s="126"/>
      <c r="E7" s="124" t="s">
        <v>62</v>
      </c>
      <c r="F7" s="124" t="s">
        <v>68</v>
      </c>
      <c r="G7" s="35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26"/>
      <c r="B8" s="126"/>
      <c r="C8" s="126"/>
      <c r="D8" s="126"/>
      <c r="E8" s="127"/>
      <c r="F8" s="127"/>
      <c r="G8" s="36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8" t="s">
        <v>6</v>
      </c>
      <c r="B9" s="48"/>
      <c r="C9" s="48"/>
      <c r="D9" s="48"/>
      <c r="E9" s="77">
        <v>29</v>
      </c>
      <c r="F9" s="79">
        <v>27</v>
      </c>
      <c r="G9" s="45">
        <f>F9/E9*100-100</f>
        <v>-6.896551724137936</v>
      </c>
      <c r="H9" s="20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4" t="s">
        <v>7</v>
      </c>
      <c r="B10" s="44"/>
      <c r="C10" s="44"/>
      <c r="D10" s="44"/>
      <c r="E10" s="60">
        <v>1</v>
      </c>
      <c r="F10" s="66">
        <v>1</v>
      </c>
      <c r="G10" s="45">
        <f aca="true" t="shared" si="0" ref="G10:G23">F10/E10*100-100</f>
        <v>0</v>
      </c>
      <c r="H10" s="21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4" t="s">
        <v>38</v>
      </c>
      <c r="B11" s="44"/>
      <c r="C11" s="44"/>
      <c r="D11" s="44"/>
      <c r="E11" s="60"/>
      <c r="F11" s="66"/>
      <c r="G11" s="45"/>
      <c r="H11" s="21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28" t="s">
        <v>39</v>
      </c>
      <c r="B12" s="128"/>
      <c r="C12" s="128"/>
      <c r="D12" s="128"/>
      <c r="E12" s="60"/>
      <c r="F12" s="66"/>
      <c r="G12" s="45"/>
      <c r="H12" s="21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4" t="s">
        <v>40</v>
      </c>
      <c r="B13" s="44"/>
      <c r="C13" s="44"/>
      <c r="D13" s="44"/>
      <c r="E13" s="60">
        <v>2</v>
      </c>
      <c r="F13" s="66"/>
      <c r="G13" s="45">
        <f t="shared" si="0"/>
        <v>-100</v>
      </c>
      <c r="H13" s="21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4" t="s">
        <v>41</v>
      </c>
      <c r="B14" s="44"/>
      <c r="C14" s="44"/>
      <c r="D14" s="44"/>
      <c r="E14" s="60"/>
      <c r="F14" s="66"/>
      <c r="G14" s="45"/>
      <c r="H14" s="22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4" t="s">
        <v>42</v>
      </c>
      <c r="B15" s="44"/>
      <c r="C15" s="44"/>
      <c r="D15" s="44"/>
      <c r="E15" s="60">
        <v>3</v>
      </c>
      <c r="F15" s="66"/>
      <c r="G15" s="45">
        <f t="shared" si="0"/>
        <v>-100</v>
      </c>
      <c r="H15" s="21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4" t="s">
        <v>43</v>
      </c>
      <c r="B16" s="44"/>
      <c r="C16" s="44"/>
      <c r="D16" s="44"/>
      <c r="E16" s="60"/>
      <c r="F16" s="66">
        <v>1</v>
      </c>
      <c r="G16" s="45"/>
      <c r="H16" s="21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30" t="s">
        <v>44</v>
      </c>
      <c r="B17" s="130"/>
      <c r="C17" s="130"/>
      <c r="D17" s="130"/>
      <c r="E17" s="60">
        <v>16</v>
      </c>
      <c r="F17" s="66">
        <v>18</v>
      </c>
      <c r="G17" s="45">
        <f t="shared" si="0"/>
        <v>12.5</v>
      </c>
      <c r="H17" s="22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28" t="s">
        <v>8</v>
      </c>
      <c r="B18" s="128"/>
      <c r="C18" s="128"/>
      <c r="D18" s="128"/>
      <c r="E18" s="60"/>
      <c r="F18" s="66"/>
      <c r="G18" s="45"/>
      <c r="H18" s="21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4" t="s">
        <v>9</v>
      </c>
      <c r="B19" s="44"/>
      <c r="C19" s="44"/>
      <c r="D19" s="44"/>
      <c r="E19" s="60">
        <v>1</v>
      </c>
      <c r="F19" s="66">
        <v>1</v>
      </c>
      <c r="G19" s="45">
        <f t="shared" si="0"/>
        <v>0</v>
      </c>
      <c r="H19" s="22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31" t="s">
        <v>10</v>
      </c>
      <c r="B20" s="131"/>
      <c r="C20" s="131"/>
      <c r="D20" s="131"/>
      <c r="E20" s="60">
        <v>5</v>
      </c>
      <c r="F20" s="66">
        <v>8</v>
      </c>
      <c r="G20" s="45">
        <f t="shared" si="0"/>
        <v>60</v>
      </c>
      <c r="H20" s="21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4" t="s">
        <v>45</v>
      </c>
      <c r="B21" s="44"/>
      <c r="C21" s="44"/>
      <c r="D21" s="44"/>
      <c r="E21" s="60">
        <v>6</v>
      </c>
      <c r="F21" s="66">
        <v>1</v>
      </c>
      <c r="G21" s="45">
        <f t="shared" si="0"/>
        <v>-83.33333333333334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30" t="s">
        <v>46</v>
      </c>
      <c r="B22" s="130"/>
      <c r="C22" s="130"/>
      <c r="D22" s="130"/>
      <c r="E22" s="60"/>
      <c r="F22" s="66">
        <v>1</v>
      </c>
      <c r="G22" s="45"/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4" t="s">
        <v>47</v>
      </c>
      <c r="B23" s="44"/>
      <c r="C23" s="44"/>
      <c r="D23" s="44"/>
      <c r="E23" s="60">
        <v>1</v>
      </c>
      <c r="F23" s="66">
        <v>5</v>
      </c>
      <c r="G23" s="45">
        <f t="shared" si="0"/>
        <v>400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4">
        <v>4</v>
      </c>
      <c r="F24" s="23"/>
      <c r="G24" s="80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29" t="s">
        <v>60</v>
      </c>
      <c r="B25" s="129"/>
      <c r="C25" s="129"/>
      <c r="D25" s="129"/>
      <c r="E25" s="129"/>
      <c r="F25" s="129"/>
      <c r="G25" s="129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6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6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A3:G3"/>
    <mergeCell ref="A4:G4"/>
    <mergeCell ref="A5:G5"/>
    <mergeCell ref="A7:D8"/>
    <mergeCell ref="E7:E8"/>
    <mergeCell ref="F7:F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7">
      <selection activeCell="I10" sqref="I10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37" t="s">
        <v>2</v>
      </c>
      <c r="B3" s="137"/>
      <c r="C3" s="137"/>
      <c r="D3" s="137"/>
      <c r="E3" s="137"/>
      <c r="F3" s="137"/>
      <c r="G3" s="137"/>
      <c r="H3" s="6"/>
    </row>
    <row r="4" spans="1:13" ht="18" customHeight="1">
      <c r="A4" s="137" t="s">
        <v>48</v>
      </c>
      <c r="B4" s="137"/>
      <c r="C4" s="137"/>
      <c r="D4" s="137"/>
      <c r="E4" s="137"/>
      <c r="F4" s="137"/>
      <c r="G4" s="137"/>
      <c r="H4" s="6"/>
      <c r="K4" s="6"/>
      <c r="L4" s="6"/>
      <c r="M4" s="6"/>
    </row>
    <row r="5" spans="1:13" ht="18" customHeight="1">
      <c r="A5" s="137" t="s">
        <v>140</v>
      </c>
      <c r="B5" s="137"/>
      <c r="C5" s="137"/>
      <c r="D5" s="137"/>
      <c r="E5" s="137"/>
      <c r="F5" s="137"/>
      <c r="G5" s="137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26" t="s">
        <v>3</v>
      </c>
      <c r="B7" s="126"/>
      <c r="C7" s="126"/>
      <c r="D7" s="126"/>
      <c r="E7" s="124" t="s">
        <v>62</v>
      </c>
      <c r="F7" s="124" t="s">
        <v>68</v>
      </c>
      <c r="G7" s="36" t="s">
        <v>4</v>
      </c>
      <c r="H7" s="133" t="s">
        <v>36</v>
      </c>
      <c r="I7" s="134"/>
      <c r="K7" s="6"/>
      <c r="L7" s="6"/>
      <c r="M7" s="6"/>
    </row>
    <row r="8" spans="1:13" ht="18" customHeight="1" thickBot="1">
      <c r="A8" s="126"/>
      <c r="B8" s="126"/>
      <c r="C8" s="126"/>
      <c r="D8" s="126"/>
      <c r="E8" s="127"/>
      <c r="F8" s="127"/>
      <c r="G8" s="36" t="s">
        <v>5</v>
      </c>
      <c r="H8" s="33" t="s">
        <v>62</v>
      </c>
      <c r="I8" s="25" t="s">
        <v>68</v>
      </c>
      <c r="K8" s="6"/>
      <c r="L8" s="6"/>
      <c r="M8" s="6"/>
    </row>
    <row r="9" spans="1:13" ht="18" customHeight="1">
      <c r="A9" s="47" t="s">
        <v>50</v>
      </c>
      <c r="B9" s="47"/>
      <c r="C9" s="47"/>
      <c r="D9" s="48"/>
      <c r="E9" s="43">
        <v>4.1</v>
      </c>
      <c r="F9" s="58">
        <v>4.3</v>
      </c>
      <c r="G9" s="49">
        <f>F9/E9*100-100</f>
        <v>4.878048780487802</v>
      </c>
      <c r="H9" s="135" t="s">
        <v>64</v>
      </c>
      <c r="I9" s="136"/>
      <c r="J9" s="8"/>
      <c r="K9" s="6"/>
      <c r="L9" s="6"/>
      <c r="M9" s="6"/>
    </row>
    <row r="10" spans="1:13" ht="18" customHeight="1">
      <c r="A10" s="44" t="s">
        <v>7</v>
      </c>
      <c r="B10" s="44"/>
      <c r="C10" s="44"/>
      <c r="D10" s="44"/>
      <c r="E10" s="49">
        <f>'млад смерт абсцифры'!E10*1000/'млад см на 1000 род'!H10</f>
        <v>0.15257857796765334</v>
      </c>
      <c r="F10" s="49">
        <f>'млад смерт абсцифры'!F10*1000/'млад см на 1000 род'!I10</f>
        <v>0.17292062943109113</v>
      </c>
      <c r="G10" s="49">
        <f aca="true" t="shared" si="0" ref="G10:G23">F10/E10*100-100</f>
        <v>13.33218052913712</v>
      </c>
      <c r="H10" s="82">
        <v>6554</v>
      </c>
      <c r="I10" s="82">
        <v>5783</v>
      </c>
      <c r="J10" s="8"/>
      <c r="K10" s="6"/>
      <c r="L10" s="6"/>
      <c r="M10" s="6"/>
    </row>
    <row r="11" spans="1:13" ht="18" customHeight="1">
      <c r="A11" s="44" t="s">
        <v>38</v>
      </c>
      <c r="B11" s="44"/>
      <c r="C11" s="44"/>
      <c r="D11" s="44"/>
      <c r="E11" s="49">
        <f>'млад смерт абсцифры'!E11*1000/'млад см на 1000 род'!H11</f>
        <v>0</v>
      </c>
      <c r="F11" s="49">
        <f>'млад смерт абсцифры'!F11*1000/'млад см на 1000 род'!I11</f>
        <v>0</v>
      </c>
      <c r="G11" s="49"/>
      <c r="H11" s="74">
        <v>6554</v>
      </c>
      <c r="I11" s="82">
        <v>5783</v>
      </c>
      <c r="J11" s="8"/>
      <c r="K11" s="6"/>
      <c r="L11" s="6"/>
      <c r="M11" s="6"/>
    </row>
    <row r="12" spans="1:13" ht="18" customHeight="1">
      <c r="A12" s="128" t="s">
        <v>39</v>
      </c>
      <c r="B12" s="128"/>
      <c r="C12" s="128"/>
      <c r="D12" s="128"/>
      <c r="E12" s="49">
        <f>'млад смерт абсцифры'!E12*1000/'млад см на 1000 род'!H12</f>
        <v>0</v>
      </c>
      <c r="F12" s="49">
        <f>'млад смерт абсцифры'!F12*1000/'млад см на 1000 род'!I12</f>
        <v>0</v>
      </c>
      <c r="G12" s="49"/>
      <c r="H12" s="74">
        <v>6554</v>
      </c>
      <c r="I12" s="82">
        <v>5783</v>
      </c>
      <c r="J12" s="8"/>
      <c r="K12" s="6"/>
      <c r="L12" s="6"/>
      <c r="M12" s="6"/>
    </row>
    <row r="13" spans="1:13" ht="18" customHeight="1">
      <c r="A13" s="44" t="s">
        <v>40</v>
      </c>
      <c r="B13" s="44"/>
      <c r="C13" s="44"/>
      <c r="D13" s="44"/>
      <c r="E13" s="49">
        <f>'млад смерт абсцифры'!E13*1000/'млад см на 1000 род'!H13</f>
        <v>0.3051571559353067</v>
      </c>
      <c r="F13" s="49">
        <f>'млад смерт абсцифры'!F13*1000/'млад см на 1000 род'!I13</f>
        <v>0</v>
      </c>
      <c r="G13" s="49">
        <f t="shared" si="0"/>
        <v>-100</v>
      </c>
      <c r="H13" s="74">
        <v>6554</v>
      </c>
      <c r="I13" s="82">
        <v>5783</v>
      </c>
      <c r="J13" s="8"/>
      <c r="K13" s="6"/>
      <c r="L13" s="6"/>
      <c r="M13" s="6"/>
    </row>
    <row r="14" spans="1:13" ht="19.5" customHeight="1">
      <c r="A14" s="44" t="s">
        <v>41</v>
      </c>
      <c r="B14" s="44"/>
      <c r="C14" s="44"/>
      <c r="D14" s="44"/>
      <c r="E14" s="49">
        <f>'млад смерт абсцифры'!E14*1000/'млад см на 1000 род'!H14</f>
        <v>0</v>
      </c>
      <c r="F14" s="49">
        <f>'млад смерт абсцифры'!F14*1000/'млад см на 1000 род'!I14</f>
        <v>0</v>
      </c>
      <c r="G14" s="49"/>
      <c r="H14" s="74">
        <v>6554</v>
      </c>
      <c r="I14" s="82">
        <v>5783</v>
      </c>
      <c r="J14" s="8"/>
      <c r="K14" s="6"/>
      <c r="L14" s="6"/>
      <c r="M14" s="6"/>
    </row>
    <row r="15" spans="1:13" ht="18" customHeight="1">
      <c r="A15" s="44" t="s">
        <v>42</v>
      </c>
      <c r="B15" s="44"/>
      <c r="C15" s="44"/>
      <c r="D15" s="44"/>
      <c r="E15" s="49">
        <f>'млад смерт абсцифры'!E15*1000/'млад см на 1000 род'!H15</f>
        <v>0.45773573390296</v>
      </c>
      <c r="F15" s="49">
        <f>'млад смерт абсцифры'!F15*1000/'млад см на 1000 род'!I15</f>
        <v>0</v>
      </c>
      <c r="G15" s="49">
        <f t="shared" si="0"/>
        <v>-100</v>
      </c>
      <c r="H15" s="74">
        <v>6554</v>
      </c>
      <c r="I15" s="82">
        <v>5783</v>
      </c>
      <c r="J15" s="8"/>
      <c r="K15" s="6"/>
      <c r="L15" s="6"/>
      <c r="M15" s="6"/>
    </row>
    <row r="16" spans="1:13" ht="18" customHeight="1">
      <c r="A16" s="44" t="s">
        <v>43</v>
      </c>
      <c r="B16" s="44"/>
      <c r="C16" s="44"/>
      <c r="D16" s="44"/>
      <c r="E16" s="49">
        <f>'млад смерт абсцифры'!E16*1000/'млад см на 1000 род'!H16</f>
        <v>0</v>
      </c>
      <c r="F16" s="49">
        <f>'млад смерт абсцифры'!F16*1000/'млад см на 1000 род'!I16</f>
        <v>0.17292062943109113</v>
      </c>
      <c r="G16" s="49"/>
      <c r="H16" s="74">
        <v>6554</v>
      </c>
      <c r="I16" s="82">
        <v>5783</v>
      </c>
      <c r="J16" s="8"/>
      <c r="K16" s="6"/>
      <c r="L16" s="6"/>
      <c r="M16" s="6"/>
    </row>
    <row r="17" spans="1:13" ht="18" customHeight="1">
      <c r="A17" s="130" t="s">
        <v>44</v>
      </c>
      <c r="B17" s="130"/>
      <c r="C17" s="130"/>
      <c r="D17" s="130"/>
      <c r="E17" s="49">
        <f>'млад смерт абсцифры'!E17*1000/'млад см на 1000 род'!H17</f>
        <v>2.4412572474824534</v>
      </c>
      <c r="F17" s="49">
        <f>'млад смерт абсцифры'!F17*1000/'млад см на 1000 род'!I17</f>
        <v>3.1125713297596405</v>
      </c>
      <c r="G17" s="49">
        <f t="shared" si="0"/>
        <v>27.498703095279268</v>
      </c>
      <c r="H17" s="74">
        <v>6554</v>
      </c>
      <c r="I17" s="82">
        <v>5783</v>
      </c>
      <c r="J17" s="8"/>
      <c r="K17" s="6"/>
      <c r="L17" s="6"/>
      <c r="M17" s="6"/>
    </row>
    <row r="18" spans="1:13" ht="18" customHeight="1">
      <c r="A18" s="128" t="s">
        <v>8</v>
      </c>
      <c r="B18" s="128"/>
      <c r="C18" s="128"/>
      <c r="D18" s="128"/>
      <c r="E18" s="49">
        <f>'млад смерт абсцифры'!E18*1000/'млад см на 1000 род'!H18</f>
        <v>0</v>
      </c>
      <c r="F18" s="49">
        <f>'млад смерт абсцифры'!F18*1000/'млад см на 1000 род'!I18</f>
        <v>0</v>
      </c>
      <c r="G18" s="49"/>
      <c r="H18" s="74">
        <v>6554</v>
      </c>
      <c r="I18" s="82">
        <v>5783</v>
      </c>
      <c r="J18" s="8"/>
      <c r="K18" s="6"/>
      <c r="L18" s="6"/>
      <c r="M18" s="6"/>
    </row>
    <row r="19" spans="1:13" ht="18" customHeight="1">
      <c r="A19" s="44" t="s">
        <v>9</v>
      </c>
      <c r="B19" s="44"/>
      <c r="C19" s="44"/>
      <c r="D19" s="44"/>
      <c r="E19" s="49">
        <f>'млад смерт абсцифры'!E19*1000/'млад см на 1000 род'!H19</f>
        <v>0.15257857796765334</v>
      </c>
      <c r="F19" s="49">
        <f>'млад смерт абсцифры'!F19*1000/'млад см на 1000 род'!I19</f>
        <v>0.17292062943109113</v>
      </c>
      <c r="G19" s="49">
        <f t="shared" si="0"/>
        <v>13.33218052913712</v>
      </c>
      <c r="H19" s="74">
        <v>6554</v>
      </c>
      <c r="I19" s="82">
        <v>5783</v>
      </c>
      <c r="J19" s="8"/>
      <c r="K19" s="6"/>
      <c r="L19" s="6"/>
      <c r="M19" s="6"/>
    </row>
    <row r="20" spans="1:13" ht="18" customHeight="1">
      <c r="A20" s="131" t="s">
        <v>10</v>
      </c>
      <c r="B20" s="131"/>
      <c r="C20" s="131"/>
      <c r="D20" s="131"/>
      <c r="E20" s="49">
        <f>'млад смерт абсцифры'!E20*1000/'млад см на 1000 род'!H20</f>
        <v>0.7628928898382668</v>
      </c>
      <c r="F20" s="49">
        <f>'млад смерт абсцифры'!F20*1000/'млад см на 1000 род'!I20</f>
        <v>1.383365035448729</v>
      </c>
      <c r="G20" s="49">
        <f t="shared" si="0"/>
        <v>81.33148884661938</v>
      </c>
      <c r="H20" s="74">
        <v>6554</v>
      </c>
      <c r="I20" s="82">
        <v>5783</v>
      </c>
      <c r="J20" s="8"/>
      <c r="K20" s="6"/>
      <c r="L20" s="6"/>
      <c r="M20" s="6"/>
    </row>
    <row r="21" spans="1:13" ht="18" customHeight="1">
      <c r="A21" s="44" t="s">
        <v>45</v>
      </c>
      <c r="B21" s="44"/>
      <c r="C21" s="44"/>
      <c r="D21" s="44"/>
      <c r="E21" s="49">
        <f>'млад смерт абсцифры'!E21*1000/'млад см на 1000 род'!H21</f>
        <v>0.91547146780592</v>
      </c>
      <c r="F21" s="49">
        <f>'млад смерт абсцифры'!F21*1000/'млад см на 1000 род'!I21</f>
        <v>0.17292062943109113</v>
      </c>
      <c r="G21" s="49">
        <f t="shared" si="0"/>
        <v>-81.11130324514382</v>
      </c>
      <c r="H21" s="74">
        <v>6554</v>
      </c>
      <c r="I21" s="82">
        <v>5783</v>
      </c>
      <c r="K21" s="6"/>
      <c r="L21" s="6"/>
      <c r="M21" s="6"/>
    </row>
    <row r="22" spans="1:13" ht="18" customHeight="1">
      <c r="A22" s="130" t="s">
        <v>46</v>
      </c>
      <c r="B22" s="130"/>
      <c r="C22" s="130"/>
      <c r="D22" s="130"/>
      <c r="E22" s="49">
        <f>'млад смерт абсцифры'!E22*1000/'млад см на 1000 род'!H22</f>
        <v>0</v>
      </c>
      <c r="F22" s="49">
        <f>'млад смерт абсцифры'!F22*1000/'млад см на 1000 род'!I22</f>
        <v>0.17292062943109113</v>
      </c>
      <c r="G22" s="49"/>
      <c r="H22" s="74">
        <v>6554</v>
      </c>
      <c r="I22" s="82">
        <v>5783</v>
      </c>
      <c r="K22" s="6"/>
      <c r="L22" s="6"/>
      <c r="M22" s="6"/>
    </row>
    <row r="23" spans="1:13" ht="18" customHeight="1">
      <c r="A23" s="61" t="s">
        <v>47</v>
      </c>
      <c r="B23" s="61"/>
      <c r="C23" s="61"/>
      <c r="D23" s="61"/>
      <c r="E23" s="49">
        <f>'млад смерт абсцифры'!E23*1000/'млад см на 1000 род'!H23</f>
        <v>0.15257857796765334</v>
      </c>
      <c r="F23" s="49">
        <f>'млад смерт абсцифры'!F23*1000/'млад см на 1000 род'!I23</f>
        <v>0.8646031471554556</v>
      </c>
      <c r="G23" s="49">
        <f t="shared" si="0"/>
        <v>466.6609026456856</v>
      </c>
      <c r="H23" s="74">
        <v>6554</v>
      </c>
      <c r="I23" s="82">
        <v>5783</v>
      </c>
      <c r="K23" s="6"/>
      <c r="L23" s="6"/>
      <c r="M23" s="6"/>
    </row>
    <row r="24" spans="1:13" ht="18" customHeight="1">
      <c r="A24" s="132" t="s">
        <v>65</v>
      </c>
      <c r="B24" s="132"/>
      <c r="C24" s="132"/>
      <c r="D24" s="132"/>
      <c r="E24" s="132"/>
      <c r="F24" s="132"/>
      <c r="G24" s="132"/>
      <c r="H24" s="62"/>
      <c r="I24" s="63"/>
      <c r="K24" s="6"/>
      <c r="L24" s="6"/>
      <c r="M24" s="6"/>
    </row>
    <row r="25" spans="1:13" ht="18" customHeight="1">
      <c r="A25" s="129"/>
      <c r="B25" s="129"/>
      <c r="C25" s="129"/>
      <c r="D25" s="129"/>
      <c r="E25" s="129"/>
      <c r="F25" s="129"/>
      <c r="G25" s="129"/>
      <c r="H25" s="6"/>
      <c r="K25" s="6"/>
      <c r="L25" s="6"/>
      <c r="M25" s="6"/>
    </row>
    <row r="26" spans="1:13" ht="18" customHeight="1">
      <c r="A26" s="17"/>
      <c r="B26" s="17"/>
      <c r="C26" s="17"/>
      <c r="D26" s="17"/>
      <c r="E26" s="24"/>
      <c r="F26" s="26"/>
      <c r="G26" s="6"/>
      <c r="H26" s="6"/>
      <c r="K26" s="6"/>
      <c r="L26" s="6"/>
      <c r="M26" s="6"/>
    </row>
    <row r="27" spans="1:13" ht="18" customHeight="1">
      <c r="A27" s="17"/>
      <c r="B27" s="17"/>
      <c r="C27" s="17"/>
      <c r="D27" s="17"/>
      <c r="E27" s="24"/>
      <c r="F27" s="26"/>
      <c r="G27" s="6"/>
      <c r="H27" s="6"/>
      <c r="K27" s="6"/>
      <c r="L27" s="6"/>
      <c r="M27" s="6"/>
    </row>
    <row r="28" spans="1:13" ht="18" customHeight="1">
      <c r="A28" s="18"/>
      <c r="B28" s="18"/>
      <c r="C28" s="18"/>
      <c r="D28" s="18"/>
      <c r="E28" s="24"/>
      <c r="F28" s="26"/>
      <c r="G28" s="6"/>
      <c r="H28" s="6"/>
      <c r="K28" s="6"/>
      <c r="L28" s="6"/>
      <c r="M28" s="6"/>
    </row>
    <row r="29" spans="1:13" ht="18" customHeight="1">
      <c r="A29" s="18"/>
      <c r="B29" s="18"/>
      <c r="C29" s="18"/>
      <c r="D29" s="18"/>
      <c r="E29" s="24"/>
      <c r="F29" s="26"/>
      <c r="G29" s="6"/>
      <c r="H29" s="6"/>
      <c r="K29" s="6"/>
      <c r="L29" s="6"/>
      <c r="M29" s="6"/>
    </row>
    <row r="30" spans="1:13" ht="15">
      <c r="A30" s="138"/>
      <c r="B30" s="138"/>
      <c r="C30" s="138"/>
      <c r="D30" s="138"/>
      <c r="E30" s="27"/>
      <c r="F30" s="28"/>
      <c r="G30" s="6"/>
      <c r="H30" s="6"/>
      <c r="K30" s="6"/>
      <c r="L30" s="6"/>
      <c r="M30" s="6"/>
    </row>
    <row r="31" spans="1:13" ht="15">
      <c r="A31" s="139"/>
      <c r="B31" s="139"/>
      <c r="C31" s="139"/>
      <c r="D31" s="139"/>
      <c r="E31" s="24"/>
      <c r="F31" s="26"/>
      <c r="G31" s="6"/>
      <c r="H31" s="6"/>
      <c r="K31" s="6"/>
      <c r="L31" s="6"/>
      <c r="M31" s="6"/>
    </row>
    <row r="32" spans="1:13" ht="15">
      <c r="A32" s="18"/>
      <c r="B32" s="18"/>
      <c r="C32" s="18"/>
      <c r="D32" s="18"/>
      <c r="E32" s="24"/>
      <c r="F32" s="26"/>
      <c r="G32" s="6"/>
      <c r="H32" s="6"/>
      <c r="K32" s="6"/>
      <c r="L32" s="6"/>
      <c r="M32" s="6"/>
    </row>
    <row r="33" spans="1:13" ht="15">
      <c r="A33" s="140"/>
      <c r="B33" s="140"/>
      <c r="C33" s="140"/>
      <c r="D33" s="140"/>
      <c r="E33" s="27"/>
      <c r="F33" s="28"/>
      <c r="G33" s="6"/>
      <c r="H33" s="6"/>
      <c r="K33" s="6"/>
      <c r="L33" s="6"/>
      <c r="M33" s="6"/>
    </row>
    <row r="34" spans="1:13" ht="15">
      <c r="A34" s="18"/>
      <c r="B34" s="18"/>
      <c r="C34" s="18"/>
      <c r="D34" s="18"/>
      <c r="E34" s="24"/>
      <c r="F34" s="26"/>
      <c r="H34" s="6"/>
      <c r="K34" s="6"/>
      <c r="L34" s="6"/>
      <c r="M34" s="6"/>
    </row>
    <row r="35" spans="1:13" ht="15">
      <c r="A35" s="138"/>
      <c r="B35" s="138"/>
      <c r="C35" s="138"/>
      <c r="D35" s="138"/>
      <c r="E35" s="27"/>
      <c r="F35" s="28"/>
      <c r="H35" s="6"/>
      <c r="K35" s="6"/>
      <c r="L35" s="6"/>
      <c r="M35" s="6"/>
    </row>
    <row r="36" spans="1:13" ht="15">
      <c r="A36" s="18"/>
      <c r="B36" s="18"/>
      <c r="C36" s="18"/>
      <c r="D36" s="18"/>
      <c r="E36" s="24"/>
      <c r="F36" s="26"/>
      <c r="H36" s="6"/>
      <c r="K36" s="6"/>
      <c r="L36" s="6"/>
      <c r="M36" s="6"/>
    </row>
    <row r="37" spans="1:13" ht="15">
      <c r="A37" s="6"/>
      <c r="B37" s="6"/>
      <c r="C37" s="6"/>
      <c r="D37" s="6"/>
      <c r="E37" s="27"/>
      <c r="F37" s="23"/>
      <c r="H37" s="6"/>
      <c r="K37" s="6"/>
      <c r="L37" s="6"/>
      <c r="M37" s="6"/>
    </row>
    <row r="38" spans="1:13" ht="15">
      <c r="A38" s="19"/>
      <c r="B38" s="6"/>
      <c r="C38" s="6"/>
      <c r="D38" s="6"/>
      <c r="E38" s="24"/>
      <c r="F38" s="23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  <mergeCell ref="A24:G24"/>
    <mergeCell ref="H7:I7"/>
    <mergeCell ref="A12:D12"/>
    <mergeCell ref="A17:D17"/>
    <mergeCell ref="A20:D20"/>
    <mergeCell ref="A18:D18"/>
    <mergeCell ref="H9:I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5" sqref="H15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118" t="s">
        <v>132</v>
      </c>
      <c r="B1" s="118"/>
      <c r="C1" s="118"/>
      <c r="D1" s="118"/>
      <c r="E1" s="118"/>
      <c r="F1" s="118"/>
      <c r="G1" s="118"/>
      <c r="H1" s="118"/>
    </row>
    <row r="2" spans="1:8" ht="17.25">
      <c r="A2" s="118" t="s">
        <v>141</v>
      </c>
      <c r="B2" s="118"/>
      <c r="C2" s="118"/>
      <c r="D2" s="118"/>
      <c r="E2" s="118"/>
      <c r="F2" s="118"/>
      <c r="G2" s="118"/>
      <c r="H2" s="118"/>
    </row>
    <row r="3" spans="1:8" ht="18">
      <c r="A3" s="70"/>
      <c r="B3" s="70"/>
      <c r="C3" s="70"/>
      <c r="D3" s="70"/>
      <c r="E3" s="70"/>
      <c r="F3" s="70"/>
      <c r="G3" s="70"/>
      <c r="H3" s="70"/>
    </row>
    <row r="4" spans="1:11" ht="110.25" customHeight="1">
      <c r="A4" s="145"/>
      <c r="B4" s="144" t="s">
        <v>71</v>
      </c>
      <c r="C4" s="144" t="s">
        <v>133</v>
      </c>
      <c r="D4" s="144" t="s">
        <v>135</v>
      </c>
      <c r="E4" s="144"/>
      <c r="F4" s="144" t="s">
        <v>134</v>
      </c>
      <c r="G4" s="144"/>
      <c r="H4" s="43" t="s">
        <v>131</v>
      </c>
      <c r="I4" s="142" t="s">
        <v>175</v>
      </c>
      <c r="J4" s="142"/>
      <c r="K4" s="143" t="s">
        <v>174</v>
      </c>
    </row>
    <row r="5" spans="1:11" ht="18">
      <c r="A5" s="145"/>
      <c r="B5" s="144"/>
      <c r="C5" s="144"/>
      <c r="D5" s="68" t="s">
        <v>72</v>
      </c>
      <c r="E5" s="68" t="s">
        <v>73</v>
      </c>
      <c r="F5" s="68" t="s">
        <v>72</v>
      </c>
      <c r="G5" s="68" t="s">
        <v>73</v>
      </c>
      <c r="H5" s="43" t="s">
        <v>72</v>
      </c>
      <c r="I5" s="68" t="s">
        <v>72</v>
      </c>
      <c r="J5" s="68" t="s">
        <v>73</v>
      </c>
      <c r="K5" s="143"/>
    </row>
    <row r="6" spans="1:11" ht="18" customHeight="1">
      <c r="A6" s="44"/>
      <c r="B6" s="71" t="s">
        <v>76</v>
      </c>
      <c r="C6" s="71"/>
      <c r="D6" s="72">
        <v>33</v>
      </c>
      <c r="E6" s="72">
        <v>64</v>
      </c>
      <c r="F6" s="57">
        <f>D6*100000/I6</f>
        <v>58.51375073142189</v>
      </c>
      <c r="G6" s="57">
        <f>E6*100000/J6</f>
        <v>34.01794446570566</v>
      </c>
      <c r="H6" s="73">
        <f>D6*1000/K6</f>
        <v>5.706380771226007</v>
      </c>
      <c r="I6" s="76">
        <v>56397</v>
      </c>
      <c r="J6" s="76">
        <v>188136</v>
      </c>
      <c r="K6" s="82">
        <v>5783</v>
      </c>
    </row>
    <row r="7" spans="1:11" ht="18" customHeight="1">
      <c r="A7" s="44" t="s">
        <v>77</v>
      </c>
      <c r="B7" s="44" t="s">
        <v>78</v>
      </c>
      <c r="C7" s="68" t="s">
        <v>112</v>
      </c>
      <c r="D7" s="68">
        <v>2</v>
      </c>
      <c r="E7" s="68">
        <v>2</v>
      </c>
      <c r="F7" s="57">
        <f aca="true" t="shared" si="0" ref="F7:F25">D7*100000/I7</f>
        <v>3.546287923116478</v>
      </c>
      <c r="G7" s="57">
        <f aca="true" t="shared" si="1" ref="G7:G25">E7*100000/J7</f>
        <v>1.063060764553302</v>
      </c>
      <c r="H7" s="73">
        <f aca="true" t="shared" si="2" ref="H7:H25">D7*1000/K7</f>
        <v>0.34584125886218225</v>
      </c>
      <c r="I7" s="76">
        <v>56397</v>
      </c>
      <c r="J7" s="76">
        <v>188136</v>
      </c>
      <c r="K7" s="82">
        <v>5783</v>
      </c>
    </row>
    <row r="8" spans="1:11" ht="18" customHeight="1">
      <c r="A8" s="44" t="s">
        <v>79</v>
      </c>
      <c r="B8" s="44" t="s">
        <v>136</v>
      </c>
      <c r="C8" s="68" t="s">
        <v>113</v>
      </c>
      <c r="D8" s="68">
        <v>1</v>
      </c>
      <c r="E8" s="68">
        <v>4</v>
      </c>
      <c r="F8" s="57">
        <f t="shared" si="0"/>
        <v>1.773143961558239</v>
      </c>
      <c r="G8" s="57">
        <f t="shared" si="1"/>
        <v>2.126121529106604</v>
      </c>
      <c r="H8" s="73">
        <f t="shared" si="2"/>
        <v>0.17292062943109113</v>
      </c>
      <c r="I8" s="76">
        <v>56397</v>
      </c>
      <c r="J8" s="76">
        <v>188136</v>
      </c>
      <c r="K8" s="82">
        <v>5783</v>
      </c>
    </row>
    <row r="9" spans="1:11" ht="18" customHeight="1">
      <c r="A9" s="44" t="s">
        <v>80</v>
      </c>
      <c r="B9" s="44" t="s">
        <v>82</v>
      </c>
      <c r="C9" s="68" t="s">
        <v>114</v>
      </c>
      <c r="D9" s="68"/>
      <c r="E9" s="68"/>
      <c r="F9" s="57">
        <f t="shared" si="0"/>
        <v>0</v>
      </c>
      <c r="G9" s="57">
        <f t="shared" si="1"/>
        <v>0</v>
      </c>
      <c r="H9" s="73">
        <f t="shared" si="2"/>
        <v>0</v>
      </c>
      <c r="I9" s="76">
        <v>56397</v>
      </c>
      <c r="J9" s="76">
        <v>188136</v>
      </c>
      <c r="K9" s="82">
        <v>5783</v>
      </c>
    </row>
    <row r="10" spans="1:11" ht="18" customHeight="1">
      <c r="A10" s="44" t="s">
        <v>92</v>
      </c>
      <c r="B10" s="44" t="s">
        <v>83</v>
      </c>
      <c r="C10" s="68" t="s">
        <v>115</v>
      </c>
      <c r="D10" s="68"/>
      <c r="E10" s="68"/>
      <c r="F10" s="57">
        <f t="shared" si="0"/>
        <v>0</v>
      </c>
      <c r="G10" s="57">
        <f t="shared" si="1"/>
        <v>0</v>
      </c>
      <c r="H10" s="73">
        <f t="shared" si="2"/>
        <v>0</v>
      </c>
      <c r="I10" s="76">
        <v>56397</v>
      </c>
      <c r="J10" s="76">
        <v>188136</v>
      </c>
      <c r="K10" s="82">
        <v>5783</v>
      </c>
    </row>
    <row r="11" spans="1:11" ht="18" customHeight="1">
      <c r="A11" s="44" t="s">
        <v>93</v>
      </c>
      <c r="B11" s="44" t="s">
        <v>84</v>
      </c>
      <c r="C11" s="68" t="s">
        <v>116</v>
      </c>
      <c r="D11" s="68"/>
      <c r="E11" s="68"/>
      <c r="F11" s="57">
        <f t="shared" si="0"/>
        <v>0</v>
      </c>
      <c r="G11" s="57">
        <f t="shared" si="1"/>
        <v>0</v>
      </c>
      <c r="H11" s="73">
        <f t="shared" si="2"/>
        <v>0</v>
      </c>
      <c r="I11" s="76">
        <v>56397</v>
      </c>
      <c r="J11" s="76">
        <v>188136</v>
      </c>
      <c r="K11" s="82">
        <v>5783</v>
      </c>
    </row>
    <row r="12" spans="1:11" ht="18" customHeight="1">
      <c r="A12" s="44" t="s">
        <v>94</v>
      </c>
      <c r="B12" s="44" t="s">
        <v>81</v>
      </c>
      <c r="C12" s="68" t="s">
        <v>117</v>
      </c>
      <c r="D12" s="68">
        <v>1</v>
      </c>
      <c r="E12" s="68">
        <v>5</v>
      </c>
      <c r="F12" s="57">
        <f t="shared" si="0"/>
        <v>1.773143961558239</v>
      </c>
      <c r="G12" s="57">
        <f t="shared" si="1"/>
        <v>2.6576519113832546</v>
      </c>
      <c r="H12" s="73">
        <f t="shared" si="2"/>
        <v>0.17292062943109113</v>
      </c>
      <c r="I12" s="76">
        <v>56397</v>
      </c>
      <c r="J12" s="76">
        <v>188136</v>
      </c>
      <c r="K12" s="82">
        <v>5783</v>
      </c>
    </row>
    <row r="13" spans="1:11" ht="18" customHeight="1">
      <c r="A13" s="44" t="s">
        <v>95</v>
      </c>
      <c r="B13" s="44" t="s">
        <v>105</v>
      </c>
      <c r="C13" s="68" t="s">
        <v>118</v>
      </c>
      <c r="D13" s="68"/>
      <c r="E13" s="68"/>
      <c r="F13" s="57">
        <f t="shared" si="0"/>
        <v>0</v>
      </c>
      <c r="G13" s="57">
        <f t="shared" si="1"/>
        <v>0</v>
      </c>
      <c r="H13" s="73">
        <f t="shared" si="2"/>
        <v>0</v>
      </c>
      <c r="I13" s="76">
        <v>56397</v>
      </c>
      <c r="J13" s="76">
        <v>188136</v>
      </c>
      <c r="K13" s="82">
        <v>5783</v>
      </c>
    </row>
    <row r="14" spans="1:11" ht="18" customHeight="1">
      <c r="A14" s="44" t="s">
        <v>96</v>
      </c>
      <c r="B14" s="44" t="s">
        <v>106</v>
      </c>
      <c r="C14" s="68" t="s">
        <v>119</v>
      </c>
      <c r="D14" s="68"/>
      <c r="E14" s="68"/>
      <c r="F14" s="57">
        <f t="shared" si="0"/>
        <v>0</v>
      </c>
      <c r="G14" s="57">
        <f t="shared" si="1"/>
        <v>0</v>
      </c>
      <c r="H14" s="73">
        <f t="shared" si="2"/>
        <v>0</v>
      </c>
      <c r="I14" s="76">
        <v>56397</v>
      </c>
      <c r="J14" s="76">
        <v>188136</v>
      </c>
      <c r="K14" s="82">
        <v>5783</v>
      </c>
    </row>
    <row r="15" spans="1:11" ht="18" customHeight="1">
      <c r="A15" s="44" t="s">
        <v>97</v>
      </c>
      <c r="B15" s="44" t="s">
        <v>85</v>
      </c>
      <c r="C15" s="68" t="s">
        <v>120</v>
      </c>
      <c r="D15" s="68"/>
      <c r="E15" s="68"/>
      <c r="F15" s="57">
        <f t="shared" si="0"/>
        <v>0</v>
      </c>
      <c r="G15" s="57">
        <f t="shared" si="1"/>
        <v>0</v>
      </c>
      <c r="H15" s="73">
        <f t="shared" si="2"/>
        <v>0</v>
      </c>
      <c r="I15" s="76">
        <v>56397</v>
      </c>
      <c r="J15" s="76">
        <v>188136</v>
      </c>
      <c r="K15" s="82">
        <v>5783</v>
      </c>
    </row>
    <row r="16" spans="1:11" ht="18" customHeight="1">
      <c r="A16" s="44" t="s">
        <v>98</v>
      </c>
      <c r="B16" s="44" t="s">
        <v>107</v>
      </c>
      <c r="C16" s="68" t="s">
        <v>121</v>
      </c>
      <c r="D16" s="68"/>
      <c r="E16" s="68"/>
      <c r="F16" s="57">
        <f t="shared" si="0"/>
        <v>0</v>
      </c>
      <c r="G16" s="57">
        <f t="shared" si="1"/>
        <v>0</v>
      </c>
      <c r="H16" s="73">
        <f t="shared" si="2"/>
        <v>0</v>
      </c>
      <c r="I16" s="76">
        <v>56397</v>
      </c>
      <c r="J16" s="76">
        <v>188136</v>
      </c>
      <c r="K16" s="82">
        <v>5783</v>
      </c>
    </row>
    <row r="17" spans="1:11" ht="18" customHeight="1">
      <c r="A17" s="44" t="s">
        <v>99</v>
      </c>
      <c r="B17" s="44" t="s">
        <v>86</v>
      </c>
      <c r="C17" s="68" t="s">
        <v>122</v>
      </c>
      <c r="D17" s="68"/>
      <c r="E17" s="68"/>
      <c r="F17" s="57">
        <f t="shared" si="0"/>
        <v>0</v>
      </c>
      <c r="G17" s="57">
        <f t="shared" si="1"/>
        <v>0</v>
      </c>
      <c r="H17" s="73">
        <f t="shared" si="2"/>
        <v>0</v>
      </c>
      <c r="I17" s="76">
        <v>56397</v>
      </c>
      <c r="J17" s="76">
        <v>188136</v>
      </c>
      <c r="K17" s="82">
        <v>5783</v>
      </c>
    </row>
    <row r="18" spans="1:11" ht="18" customHeight="1">
      <c r="A18" s="44" t="s">
        <v>100</v>
      </c>
      <c r="B18" s="44" t="s">
        <v>87</v>
      </c>
      <c r="C18" s="68" t="s">
        <v>123</v>
      </c>
      <c r="D18" s="68"/>
      <c r="E18" s="68"/>
      <c r="F18" s="57">
        <f t="shared" si="0"/>
        <v>0</v>
      </c>
      <c r="G18" s="57">
        <f t="shared" si="1"/>
        <v>0</v>
      </c>
      <c r="H18" s="73">
        <f t="shared" si="2"/>
        <v>0</v>
      </c>
      <c r="I18" s="76">
        <v>56397</v>
      </c>
      <c r="J18" s="76">
        <v>188136</v>
      </c>
      <c r="K18" s="82">
        <v>5783</v>
      </c>
    </row>
    <row r="19" spans="1:11" ht="18" customHeight="1">
      <c r="A19" s="44" t="s">
        <v>101</v>
      </c>
      <c r="B19" s="44" t="s">
        <v>88</v>
      </c>
      <c r="C19" s="68" t="s">
        <v>124</v>
      </c>
      <c r="D19" s="68"/>
      <c r="E19" s="68"/>
      <c r="F19" s="57">
        <f t="shared" si="0"/>
        <v>0</v>
      </c>
      <c r="G19" s="57">
        <f t="shared" si="1"/>
        <v>0</v>
      </c>
      <c r="H19" s="73">
        <f t="shared" si="2"/>
        <v>0</v>
      </c>
      <c r="I19" s="76">
        <v>56397</v>
      </c>
      <c r="J19" s="76">
        <v>188136</v>
      </c>
      <c r="K19" s="82">
        <v>5783</v>
      </c>
    </row>
    <row r="20" spans="1:11" ht="18" customHeight="1">
      <c r="A20" s="44" t="s">
        <v>102</v>
      </c>
      <c r="B20" s="44" t="s">
        <v>89</v>
      </c>
      <c r="C20" s="68" t="s">
        <v>125</v>
      </c>
      <c r="D20" s="68"/>
      <c r="E20" s="68">
        <v>1</v>
      </c>
      <c r="F20" s="57">
        <f t="shared" si="0"/>
        <v>0</v>
      </c>
      <c r="G20" s="57">
        <f t="shared" si="1"/>
        <v>0.531530382276651</v>
      </c>
      <c r="H20" s="73">
        <f t="shared" si="2"/>
        <v>0</v>
      </c>
      <c r="I20" s="76">
        <v>56397</v>
      </c>
      <c r="J20" s="76">
        <v>188136</v>
      </c>
      <c r="K20" s="82">
        <v>5783</v>
      </c>
    </row>
    <row r="21" spans="1:11" ht="18" customHeight="1">
      <c r="A21" s="44" t="s">
        <v>103</v>
      </c>
      <c r="B21" s="44" t="s">
        <v>108</v>
      </c>
      <c r="C21" s="68" t="s">
        <v>126</v>
      </c>
      <c r="D21" s="68"/>
      <c r="E21" s="68"/>
      <c r="F21" s="57">
        <f t="shared" si="0"/>
        <v>0</v>
      </c>
      <c r="G21" s="57">
        <f t="shared" si="1"/>
        <v>0</v>
      </c>
      <c r="H21" s="73">
        <f t="shared" si="2"/>
        <v>0</v>
      </c>
      <c r="I21" s="76">
        <v>56397</v>
      </c>
      <c r="J21" s="76">
        <v>188136</v>
      </c>
      <c r="K21" s="82">
        <v>5783</v>
      </c>
    </row>
    <row r="22" spans="1:11" ht="18" customHeight="1">
      <c r="A22" s="44" t="s">
        <v>104</v>
      </c>
      <c r="B22" s="44" t="s">
        <v>91</v>
      </c>
      <c r="C22" s="68" t="s">
        <v>127</v>
      </c>
      <c r="D22" s="68">
        <v>18</v>
      </c>
      <c r="E22" s="68">
        <v>18</v>
      </c>
      <c r="F22" s="57">
        <f t="shared" si="0"/>
        <v>31.9165913080483</v>
      </c>
      <c r="G22" s="57">
        <f t="shared" si="1"/>
        <v>9.567546880979716</v>
      </c>
      <c r="H22" s="73">
        <f t="shared" si="2"/>
        <v>3.1125713297596405</v>
      </c>
      <c r="I22" s="76">
        <v>56397</v>
      </c>
      <c r="J22" s="76">
        <v>188136</v>
      </c>
      <c r="K22" s="82">
        <v>5783</v>
      </c>
    </row>
    <row r="23" spans="1:11" ht="18" customHeight="1">
      <c r="A23" s="44" t="s">
        <v>109</v>
      </c>
      <c r="B23" s="44" t="s">
        <v>74</v>
      </c>
      <c r="C23" s="68" t="s">
        <v>128</v>
      </c>
      <c r="D23" s="68">
        <v>2</v>
      </c>
      <c r="E23" s="68">
        <v>3</v>
      </c>
      <c r="F23" s="57">
        <f t="shared" si="0"/>
        <v>3.546287923116478</v>
      </c>
      <c r="G23" s="57">
        <f t="shared" si="1"/>
        <v>1.5945911468299527</v>
      </c>
      <c r="H23" s="73">
        <f t="shared" si="2"/>
        <v>0.34584125886218225</v>
      </c>
      <c r="I23" s="76">
        <v>56397</v>
      </c>
      <c r="J23" s="76">
        <v>188136</v>
      </c>
      <c r="K23" s="82">
        <v>5783</v>
      </c>
    </row>
    <row r="24" spans="1:11" ht="18" customHeight="1">
      <c r="A24" s="44" t="s">
        <v>110</v>
      </c>
      <c r="B24" s="44" t="s">
        <v>90</v>
      </c>
      <c r="C24" s="68" t="s">
        <v>129</v>
      </c>
      <c r="D24" s="68">
        <v>1</v>
      </c>
      <c r="E24" s="68">
        <v>2</v>
      </c>
      <c r="F24" s="57">
        <f t="shared" si="0"/>
        <v>1.773143961558239</v>
      </c>
      <c r="G24" s="57">
        <f t="shared" si="1"/>
        <v>1.063060764553302</v>
      </c>
      <c r="H24" s="73">
        <f t="shared" si="2"/>
        <v>0.17292062943109113</v>
      </c>
      <c r="I24" s="76">
        <v>56397</v>
      </c>
      <c r="J24" s="76">
        <v>188136</v>
      </c>
      <c r="K24" s="82">
        <v>5783</v>
      </c>
    </row>
    <row r="25" spans="1:11" ht="18" customHeight="1">
      <c r="A25" s="44" t="s">
        <v>111</v>
      </c>
      <c r="B25" s="44" t="s">
        <v>75</v>
      </c>
      <c r="C25" s="68" t="s">
        <v>130</v>
      </c>
      <c r="D25" s="68">
        <v>8</v>
      </c>
      <c r="E25" s="68">
        <v>29</v>
      </c>
      <c r="F25" s="57">
        <f t="shared" si="0"/>
        <v>14.185151692465912</v>
      </c>
      <c r="G25" s="57">
        <f t="shared" si="1"/>
        <v>15.414381086022876</v>
      </c>
      <c r="H25" s="73">
        <f t="shared" si="2"/>
        <v>1.383365035448729</v>
      </c>
      <c r="I25" s="76">
        <v>56397</v>
      </c>
      <c r="J25" s="76">
        <v>188136</v>
      </c>
      <c r="K25" s="82">
        <v>5783</v>
      </c>
    </row>
    <row r="26" spans="1:8" ht="28.5" customHeight="1">
      <c r="A26" s="141" t="s">
        <v>176</v>
      </c>
      <c r="B26" s="141"/>
      <c r="C26" s="141"/>
      <c r="D26" s="141"/>
      <c r="E26" s="141"/>
      <c r="F26" s="141"/>
      <c r="G26" s="141"/>
      <c r="H26" s="141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2018-09-25T12:15:24Z</cp:lastPrinted>
  <dcterms:created xsi:type="dcterms:W3CDTF">2010-08-26T07:05:00Z</dcterms:created>
  <dcterms:modified xsi:type="dcterms:W3CDTF">2018-09-25T12:19:02Z</dcterms:modified>
  <cp:category/>
  <cp:version/>
  <cp:contentType/>
  <cp:contentStatus/>
</cp:coreProperties>
</file>