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activeTab="3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</sheets>
  <definedNames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абс.цифры'!$A$1:$I$29</definedName>
  </definedNames>
  <calcPr fullCalcOnLoad="1"/>
</workbook>
</file>

<file path=xl/sharedStrings.xml><?xml version="1.0" encoding="utf-8"?>
<sst xmlns="http://schemas.openxmlformats.org/spreadsheetml/2006/main" count="140" uniqueCount="77">
  <si>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</si>
  <si>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</si>
  <si>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</si>
  <si>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</si>
  <si>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</si>
  <si>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</si>
  <si>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</si>
  <si>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</si>
  <si>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</si>
  <si>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</si>
  <si>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</si>
  <si>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</si>
  <si>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</si>
  <si>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</si>
  <si>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</si>
  <si>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</si>
  <si>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</si>
  <si>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</si>
  <si>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</si>
  <si>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</si>
  <si>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</si>
  <si>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</si>
  <si>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</si>
  <si>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</si>
  <si>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</si>
  <si>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</si>
  <si>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</si>
  <si>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</si>
  <si>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</si>
  <si>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</si>
  <si>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</si>
  <si>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</si>
  <si>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</si>
  <si>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</si>
  <si>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</si>
  <si>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</si>
  <si>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</si>
  <si>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</si>
  <si>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</si>
  <si>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</si>
  <si>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</si>
  <si>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</si>
  <si>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</si>
  <si>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</si>
  <si>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</si>
  <si>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</si>
  <si>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</si>
  <si>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</si>
  <si>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</si>
  <si>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</si>
  <si>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</si>
  <si>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</si>
  <si>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</si>
  <si>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</si>
  <si>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</si>
  <si>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</si>
  <si>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</si>
  <si>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</si>
  <si>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</si>
  <si>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</si>
  <si>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2016г.</t>
  </si>
  <si>
    <t>*по данным Комистат</t>
  </si>
  <si>
    <t>ПО ПРИЧИНАМ (абсолютные цифры*)</t>
  </si>
  <si>
    <t>2016г</t>
  </si>
  <si>
    <t>2017г.</t>
  </si>
  <si>
    <t>2017г</t>
  </si>
  <si>
    <t>01.01 2016</t>
  </si>
  <si>
    <t>Городской округ Вуктыл</t>
  </si>
  <si>
    <t>Всего  по комистату</t>
  </si>
  <si>
    <t>* информация рассчитана РМИАЦ по абсолютным данным Комистат</t>
  </si>
  <si>
    <t>* рассчет Комистат, по причинам- рассчет РМИАЦ</t>
  </si>
  <si>
    <t>(абсолютные цифры*) за  январь-сентябрь 2016-2017 г.г.</t>
  </si>
  <si>
    <t xml:space="preserve">за  январь- сентябрь 2016-2017 г.г. </t>
  </si>
  <si>
    <t>ПО РЕСПУБЛИКЕ КОМИ  за январь- сентябрь 2016-2017 г.г.</t>
  </si>
  <si>
    <t>ПО РЕСПУБЛИКЕ КОМИ за  январь-сентябрь 2016-2017 г.г.</t>
  </si>
  <si>
    <t xml:space="preserve">Количество умерших </t>
  </si>
  <si>
    <t>на 1000 человек населения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</si>
</sst>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16" fillId="0" borderId="13" xfId="53" applyNumberFormat="1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1" fontId="60" fillId="0" borderId="0" xfId="53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/>
    </xf>
    <xf numFmtId="172" fontId="12" fillId="0" borderId="1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1" fillId="0" borderId="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125" defaultRowHeight="12.75"/>
  <cols>
    <col min="1" max="1" width="72.5039062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1:8" ht="17.25">
      <c r="A1" s="86" t="s">
        <v>0</v>
      </c>
      <c r="B1" s="86"/>
      <c r="C1" s="86"/>
      <c r="D1" s="86"/>
      <c r="E1" s="86"/>
      <c r="F1" s="86"/>
      <c r="G1" s="86"/>
      <c r="H1" s="1"/>
    </row>
    <row r="2" spans="1:8" ht="17.25">
      <c r="A2" s="86" t="s">
        <v>71</v>
      </c>
      <c r="B2" s="86"/>
      <c r="C2" s="86"/>
      <c r="D2" s="86"/>
      <c r="E2" s="86"/>
      <c r="F2" s="86"/>
      <c r="G2" s="86"/>
      <c r="H2" s="1"/>
    </row>
    <row r="3" spans="1:11" ht="18" customHeight="1">
      <c r="A3" s="87" t="s">
        <v>1</v>
      </c>
      <c r="B3" s="88" t="s">
        <v>14</v>
      </c>
      <c r="C3" s="88"/>
      <c r="D3" s="89" t="s">
        <v>75</v>
      </c>
      <c r="E3" s="89"/>
      <c r="F3" s="89" t="s">
        <v>15</v>
      </c>
      <c r="G3" s="89"/>
      <c r="H3" s="85" t="s">
        <v>49</v>
      </c>
      <c r="I3" s="85"/>
      <c r="J3" s="3"/>
      <c r="K3" s="4"/>
    </row>
    <row r="4" spans="1:13" ht="18" customHeight="1">
      <c r="A4" s="87"/>
      <c r="B4" s="88"/>
      <c r="C4" s="88"/>
      <c r="D4" s="89"/>
      <c r="E4" s="89"/>
      <c r="F4" s="89"/>
      <c r="G4" s="89"/>
      <c r="H4" s="85"/>
      <c r="I4" s="85"/>
      <c r="J4" s="84" t="s">
        <v>37</v>
      </c>
      <c r="K4" s="84"/>
      <c r="L4" s="69"/>
      <c r="M4" s="3"/>
    </row>
    <row r="5" spans="1:13" ht="18" customHeight="1">
      <c r="A5" s="87"/>
      <c r="B5" s="43" t="s">
        <v>63</v>
      </c>
      <c r="C5" s="43" t="s">
        <v>65</v>
      </c>
      <c r="D5" s="43" t="s">
        <v>63</v>
      </c>
      <c r="E5" s="43" t="s">
        <v>65</v>
      </c>
      <c r="F5" s="43" t="s">
        <v>63</v>
      </c>
      <c r="G5" s="43" t="s">
        <v>65</v>
      </c>
      <c r="H5" s="43" t="s">
        <v>63</v>
      </c>
      <c r="I5" s="43" t="s">
        <v>65</v>
      </c>
      <c r="J5" s="57" t="s">
        <v>66</v>
      </c>
      <c r="K5" s="58">
        <v>42736</v>
      </c>
      <c r="L5" s="52"/>
      <c r="M5" s="3"/>
    </row>
    <row r="6" spans="1:13" ht="18" customHeight="1">
      <c r="A6" s="51" t="s">
        <v>16</v>
      </c>
      <c r="B6" s="81">
        <v>8549</v>
      </c>
      <c r="C6" s="68">
        <v>7348</v>
      </c>
      <c r="D6" s="81">
        <v>7854</v>
      </c>
      <c r="E6" s="68">
        <v>7471</v>
      </c>
      <c r="F6" s="81">
        <v>48</v>
      </c>
      <c r="G6" s="68">
        <v>36</v>
      </c>
      <c r="H6" s="82">
        <f aca="true" t="shared" si="0" ref="H6:H28">B6-D6</f>
        <v>695</v>
      </c>
      <c r="I6" s="81">
        <f>C6-E6</f>
        <v>-123</v>
      </c>
      <c r="J6" s="38">
        <v>856831</v>
      </c>
      <c r="K6" s="38">
        <v>850554</v>
      </c>
      <c r="L6" s="8"/>
      <c r="M6" s="8"/>
    </row>
    <row r="7" spans="1:13" ht="18" customHeight="1">
      <c r="A7" s="45" t="s">
        <v>52</v>
      </c>
      <c r="B7" s="74">
        <v>6426</v>
      </c>
      <c r="C7" s="67">
        <v>5543</v>
      </c>
      <c r="D7" s="74">
        <v>5605</v>
      </c>
      <c r="E7" s="67">
        <v>5252</v>
      </c>
      <c r="F7" s="74">
        <v>36</v>
      </c>
      <c r="G7" s="67">
        <v>29</v>
      </c>
      <c r="H7" s="83">
        <f t="shared" si="0"/>
        <v>821</v>
      </c>
      <c r="I7" s="74">
        <f aca="true" t="shared" si="1" ref="I7:I28">C7-E7</f>
        <v>291</v>
      </c>
      <c r="J7" s="54">
        <v>667146</v>
      </c>
      <c r="K7" s="39">
        <v>663428</v>
      </c>
      <c r="L7" s="8"/>
      <c r="M7" s="8"/>
    </row>
    <row r="8" spans="1:13" ht="18" customHeight="1">
      <c r="A8" s="45" t="s">
        <v>51</v>
      </c>
      <c r="B8" s="74">
        <v>2123</v>
      </c>
      <c r="C8" s="67">
        <v>1805</v>
      </c>
      <c r="D8" s="74">
        <v>2249</v>
      </c>
      <c r="E8" s="67">
        <v>2219</v>
      </c>
      <c r="F8" s="74">
        <v>12</v>
      </c>
      <c r="G8" s="67">
        <v>7</v>
      </c>
      <c r="H8" s="83">
        <f t="shared" si="0"/>
        <v>-126</v>
      </c>
      <c r="I8" s="74">
        <f t="shared" si="1"/>
        <v>-414</v>
      </c>
      <c r="J8" s="54">
        <v>189685</v>
      </c>
      <c r="K8" s="39">
        <v>187126</v>
      </c>
      <c r="L8" s="8"/>
      <c r="M8" s="8"/>
    </row>
    <row r="9" spans="1:16" ht="18" customHeight="1">
      <c r="A9" s="45" t="s">
        <v>67</v>
      </c>
      <c r="B9" s="74">
        <v>123</v>
      </c>
      <c r="C9" s="67">
        <v>103</v>
      </c>
      <c r="D9" s="74">
        <v>137</v>
      </c>
      <c r="E9" s="67">
        <v>115</v>
      </c>
      <c r="F9" s="66"/>
      <c r="G9" s="70">
        <v>1</v>
      </c>
      <c r="H9" s="83">
        <f t="shared" si="0"/>
        <v>-14</v>
      </c>
      <c r="I9" s="74">
        <f t="shared" si="1"/>
        <v>-12</v>
      </c>
      <c r="J9" s="53">
        <v>12348</v>
      </c>
      <c r="K9" s="53">
        <v>12042</v>
      </c>
      <c r="L9" s="8"/>
      <c r="M9" s="8"/>
      <c r="N9" s="55"/>
      <c r="O9" s="15"/>
      <c r="P9" s="15"/>
    </row>
    <row r="10" spans="1:16" ht="18" customHeight="1">
      <c r="A10" s="45" t="s">
        <v>17</v>
      </c>
      <c r="B10" s="74">
        <v>250</v>
      </c>
      <c r="C10" s="67">
        <v>210</v>
      </c>
      <c r="D10" s="74">
        <v>212</v>
      </c>
      <c r="E10" s="67">
        <v>203</v>
      </c>
      <c r="F10" s="66">
        <v>1</v>
      </c>
      <c r="G10" s="71"/>
      <c r="H10" s="83">
        <f t="shared" si="0"/>
        <v>38</v>
      </c>
      <c r="I10" s="74">
        <f t="shared" si="1"/>
        <v>7</v>
      </c>
      <c r="J10" s="53">
        <v>17557</v>
      </c>
      <c r="K10" s="53">
        <v>17410</v>
      </c>
      <c r="L10" s="8"/>
      <c r="M10" s="8"/>
      <c r="N10" s="55"/>
      <c r="O10" s="15"/>
      <c r="P10" s="15"/>
    </row>
    <row r="11" spans="1:16" ht="18" customHeight="1">
      <c r="A11" s="45" t="s">
        <v>18</v>
      </c>
      <c r="B11" s="74">
        <v>170</v>
      </c>
      <c r="C11" s="67">
        <v>132</v>
      </c>
      <c r="D11" s="74">
        <v>227</v>
      </c>
      <c r="E11" s="67">
        <v>212</v>
      </c>
      <c r="F11" s="66">
        <v>1</v>
      </c>
      <c r="G11" s="71"/>
      <c r="H11" s="83">
        <f t="shared" si="0"/>
        <v>-57</v>
      </c>
      <c r="I11" s="74">
        <f t="shared" si="1"/>
        <v>-80</v>
      </c>
      <c r="J11" s="53">
        <v>19925</v>
      </c>
      <c r="K11" s="53">
        <v>19453</v>
      </c>
      <c r="L11" s="8"/>
      <c r="M11" s="8"/>
      <c r="N11" s="55"/>
      <c r="O11" s="15"/>
      <c r="P11" s="15"/>
    </row>
    <row r="12" spans="1:16" ht="18" customHeight="1">
      <c r="A12" s="45" t="s">
        <v>19</v>
      </c>
      <c r="B12" s="74">
        <v>85</v>
      </c>
      <c r="C12" s="67">
        <v>69</v>
      </c>
      <c r="D12" s="74">
        <v>97</v>
      </c>
      <c r="E12" s="67">
        <v>78</v>
      </c>
      <c r="F12" s="74">
        <v>1</v>
      </c>
      <c r="G12" s="71"/>
      <c r="H12" s="83">
        <f t="shared" si="0"/>
        <v>-12</v>
      </c>
      <c r="I12" s="74">
        <f t="shared" si="1"/>
        <v>-9</v>
      </c>
      <c r="J12" s="53">
        <v>7630</v>
      </c>
      <c r="K12" s="53">
        <v>7549</v>
      </c>
      <c r="L12" s="8"/>
      <c r="M12" s="8"/>
      <c r="N12" s="55"/>
      <c r="O12" s="15"/>
      <c r="P12" s="15"/>
    </row>
    <row r="13" spans="1:16" ht="18" customHeight="1">
      <c r="A13" s="45" t="s">
        <v>20</v>
      </c>
      <c r="B13" s="74">
        <v>218</v>
      </c>
      <c r="C13" s="67">
        <v>192</v>
      </c>
      <c r="D13" s="74">
        <v>219</v>
      </c>
      <c r="E13" s="67">
        <v>224</v>
      </c>
      <c r="F13" s="74"/>
      <c r="G13" s="70">
        <v>1</v>
      </c>
      <c r="H13" s="83">
        <f t="shared" si="0"/>
        <v>-1</v>
      </c>
      <c r="I13" s="74">
        <f t="shared" si="1"/>
        <v>-32</v>
      </c>
      <c r="J13" s="53">
        <v>18814</v>
      </c>
      <c r="K13" s="53">
        <v>18593</v>
      </c>
      <c r="L13" s="8"/>
      <c r="M13" s="8"/>
      <c r="N13" s="55"/>
      <c r="O13" s="15"/>
      <c r="P13" s="15"/>
    </row>
    <row r="14" spans="1:16" ht="18" customHeight="1">
      <c r="A14" s="45" t="s">
        <v>21</v>
      </c>
      <c r="B14" s="74">
        <v>457</v>
      </c>
      <c r="C14" s="67">
        <v>403</v>
      </c>
      <c r="D14" s="74">
        <v>590</v>
      </c>
      <c r="E14" s="67">
        <v>510</v>
      </c>
      <c r="F14" s="74">
        <v>3</v>
      </c>
      <c r="G14" s="71">
        <v>1</v>
      </c>
      <c r="H14" s="83">
        <f t="shared" si="0"/>
        <v>-133</v>
      </c>
      <c r="I14" s="74">
        <f t="shared" si="1"/>
        <v>-107</v>
      </c>
      <c r="J14" s="53">
        <v>52883</v>
      </c>
      <c r="K14" s="53">
        <v>51884</v>
      </c>
      <c r="L14" s="8"/>
      <c r="M14" s="8"/>
      <c r="N14" s="55"/>
      <c r="O14" s="15"/>
      <c r="P14" s="15"/>
    </row>
    <row r="15" spans="1:16" ht="18" customHeight="1">
      <c r="A15" s="45" t="s">
        <v>22</v>
      </c>
      <c r="B15" s="74">
        <v>191</v>
      </c>
      <c r="C15" s="67">
        <v>154</v>
      </c>
      <c r="D15" s="74">
        <v>228</v>
      </c>
      <c r="E15" s="67">
        <v>239</v>
      </c>
      <c r="F15" s="66">
        <v>1</v>
      </c>
      <c r="G15" s="71"/>
      <c r="H15" s="83">
        <f t="shared" si="0"/>
        <v>-37</v>
      </c>
      <c r="I15" s="74">
        <f t="shared" si="1"/>
        <v>-85</v>
      </c>
      <c r="J15" s="53">
        <v>18179</v>
      </c>
      <c r="K15" s="53">
        <v>17816</v>
      </c>
      <c r="L15" s="8"/>
      <c r="M15" s="8"/>
      <c r="N15" s="55"/>
      <c r="O15" s="15"/>
      <c r="P15" s="15"/>
    </row>
    <row r="16" spans="1:16" ht="18" customHeight="1">
      <c r="A16" s="45" t="s">
        <v>23</v>
      </c>
      <c r="B16" s="74">
        <v>413</v>
      </c>
      <c r="C16" s="67">
        <v>362</v>
      </c>
      <c r="D16" s="74">
        <v>436</v>
      </c>
      <c r="E16" s="67">
        <v>474</v>
      </c>
      <c r="F16" s="74">
        <v>4</v>
      </c>
      <c r="G16" s="71">
        <v>4</v>
      </c>
      <c r="H16" s="83">
        <f t="shared" si="0"/>
        <v>-23</v>
      </c>
      <c r="I16" s="74">
        <f t="shared" si="1"/>
        <v>-112</v>
      </c>
      <c r="J16" s="53">
        <v>44255</v>
      </c>
      <c r="K16" s="53">
        <v>43964</v>
      </c>
      <c r="L16" s="8"/>
      <c r="M16" s="8"/>
      <c r="N16" s="55"/>
      <c r="O16" s="15"/>
      <c r="P16" s="15"/>
    </row>
    <row r="17" spans="1:16" ht="18" customHeight="1">
      <c r="A17" s="45" t="s">
        <v>24</v>
      </c>
      <c r="B17" s="74">
        <v>288</v>
      </c>
      <c r="C17" s="67">
        <v>218</v>
      </c>
      <c r="D17" s="74">
        <v>215</v>
      </c>
      <c r="E17" s="67">
        <v>222</v>
      </c>
      <c r="F17" s="66"/>
      <c r="G17" s="71">
        <v>1</v>
      </c>
      <c r="H17" s="83">
        <f t="shared" si="0"/>
        <v>73</v>
      </c>
      <c r="I17" s="74">
        <f t="shared" si="1"/>
        <v>-4</v>
      </c>
      <c r="J17" s="53">
        <v>24111</v>
      </c>
      <c r="K17" s="53">
        <v>24194</v>
      </c>
      <c r="L17" s="8"/>
      <c r="M17" s="8"/>
      <c r="N17" s="55"/>
      <c r="O17" s="15"/>
      <c r="P17" s="15"/>
    </row>
    <row r="18" spans="1:16" ht="18" customHeight="1">
      <c r="A18" s="45" t="s">
        <v>25</v>
      </c>
      <c r="B18" s="74">
        <v>153</v>
      </c>
      <c r="C18" s="67">
        <v>131</v>
      </c>
      <c r="D18" s="74">
        <v>160</v>
      </c>
      <c r="E18" s="67">
        <v>138</v>
      </c>
      <c r="F18" s="66"/>
      <c r="G18" s="71">
        <v>1</v>
      </c>
      <c r="H18" s="83">
        <f t="shared" si="0"/>
        <v>-7</v>
      </c>
      <c r="I18" s="74">
        <f t="shared" si="1"/>
        <v>-7</v>
      </c>
      <c r="J18" s="53">
        <v>13165</v>
      </c>
      <c r="K18" s="53">
        <v>13007</v>
      </c>
      <c r="L18" s="8"/>
      <c r="M18" s="8"/>
      <c r="N18" s="55"/>
      <c r="O18" s="15"/>
      <c r="P18" s="15"/>
    </row>
    <row r="19" spans="1:16" ht="18" customHeight="1">
      <c r="A19" s="45" t="s">
        <v>26</v>
      </c>
      <c r="B19" s="74">
        <v>104</v>
      </c>
      <c r="C19" s="67">
        <v>99</v>
      </c>
      <c r="D19" s="74">
        <v>135</v>
      </c>
      <c r="E19" s="67">
        <v>148</v>
      </c>
      <c r="F19" s="66"/>
      <c r="G19" s="71"/>
      <c r="H19" s="83">
        <f t="shared" si="0"/>
        <v>-31</v>
      </c>
      <c r="I19" s="74">
        <f t="shared" si="1"/>
        <v>-49</v>
      </c>
      <c r="J19" s="53">
        <v>11724</v>
      </c>
      <c r="K19" s="53">
        <v>11498</v>
      </c>
      <c r="L19" s="8"/>
      <c r="M19" s="8"/>
      <c r="N19" s="55"/>
      <c r="O19" s="15"/>
      <c r="P19" s="15"/>
    </row>
    <row r="20" spans="1:16" ht="18" customHeight="1">
      <c r="A20" s="45" t="s">
        <v>27</v>
      </c>
      <c r="B20" s="74">
        <v>165</v>
      </c>
      <c r="C20" s="67">
        <v>148</v>
      </c>
      <c r="D20" s="74">
        <v>154</v>
      </c>
      <c r="E20" s="67">
        <v>194</v>
      </c>
      <c r="F20" s="66">
        <v>1</v>
      </c>
      <c r="G20" s="71"/>
      <c r="H20" s="83">
        <f t="shared" si="0"/>
        <v>11</v>
      </c>
      <c r="I20" s="74">
        <f t="shared" si="1"/>
        <v>-46</v>
      </c>
      <c r="J20" s="53">
        <v>18104</v>
      </c>
      <c r="K20" s="53">
        <v>17903</v>
      </c>
      <c r="L20" s="8"/>
      <c r="M20" s="8"/>
      <c r="N20" s="55"/>
      <c r="O20" s="15"/>
      <c r="P20" s="15"/>
    </row>
    <row r="21" spans="1:16" ht="18" customHeight="1">
      <c r="A21" s="45" t="s">
        <v>28</v>
      </c>
      <c r="B21" s="74">
        <v>242</v>
      </c>
      <c r="C21" s="67">
        <v>195</v>
      </c>
      <c r="D21" s="74">
        <v>334</v>
      </c>
      <c r="E21" s="67">
        <v>287</v>
      </c>
      <c r="F21" s="66">
        <v>4</v>
      </c>
      <c r="G21" s="71"/>
      <c r="H21" s="83">
        <f t="shared" si="0"/>
        <v>-92</v>
      </c>
      <c r="I21" s="74">
        <f t="shared" si="1"/>
        <v>-92</v>
      </c>
      <c r="J21" s="53">
        <v>26530</v>
      </c>
      <c r="K21" s="53">
        <v>26192</v>
      </c>
      <c r="L21" s="8"/>
      <c r="M21" s="8"/>
      <c r="N21" s="55"/>
      <c r="O21" s="15"/>
      <c r="P21" s="15"/>
    </row>
    <row r="22" spans="1:16" ht="18" customHeight="1">
      <c r="A22" s="45" t="s">
        <v>29</v>
      </c>
      <c r="B22" s="74">
        <v>369</v>
      </c>
      <c r="C22" s="67">
        <v>337</v>
      </c>
      <c r="D22" s="74">
        <v>315</v>
      </c>
      <c r="E22" s="67">
        <v>315</v>
      </c>
      <c r="F22" s="74">
        <v>2</v>
      </c>
      <c r="G22" s="71">
        <v>2</v>
      </c>
      <c r="H22" s="83">
        <f t="shared" si="0"/>
        <v>54</v>
      </c>
      <c r="I22" s="74">
        <f t="shared" si="1"/>
        <v>22</v>
      </c>
      <c r="J22" s="53">
        <v>24775</v>
      </c>
      <c r="K22" s="53">
        <v>24499</v>
      </c>
      <c r="L22" s="8"/>
      <c r="M22" s="8"/>
      <c r="N22" s="55"/>
      <c r="O22" s="15"/>
      <c r="P22" s="15"/>
    </row>
    <row r="23" spans="1:16" ht="18" customHeight="1">
      <c r="A23" s="45" t="s">
        <v>30</v>
      </c>
      <c r="B23" s="74">
        <v>130</v>
      </c>
      <c r="C23" s="67">
        <v>111</v>
      </c>
      <c r="D23" s="74">
        <v>133</v>
      </c>
      <c r="E23" s="67">
        <v>142</v>
      </c>
      <c r="F23" s="74"/>
      <c r="G23" s="71"/>
      <c r="H23" s="83">
        <f t="shared" si="0"/>
        <v>-3</v>
      </c>
      <c r="I23" s="74">
        <f t="shared" si="1"/>
        <v>-31</v>
      </c>
      <c r="J23" s="53">
        <v>11689</v>
      </c>
      <c r="K23" s="53">
        <v>11552</v>
      </c>
      <c r="L23" s="8"/>
      <c r="M23" s="8"/>
      <c r="N23" s="55"/>
      <c r="O23" s="15"/>
      <c r="P23" s="15"/>
    </row>
    <row r="24" spans="1:16" ht="18" customHeight="1">
      <c r="A24" s="45" t="s">
        <v>31</v>
      </c>
      <c r="B24" s="74">
        <v>2751</v>
      </c>
      <c r="C24" s="67">
        <v>2361</v>
      </c>
      <c r="D24" s="74">
        <v>1938</v>
      </c>
      <c r="E24" s="67">
        <v>1886</v>
      </c>
      <c r="F24" s="74">
        <v>12</v>
      </c>
      <c r="G24" s="71">
        <v>19</v>
      </c>
      <c r="H24" s="83">
        <f t="shared" si="0"/>
        <v>813</v>
      </c>
      <c r="I24" s="74">
        <f t="shared" si="1"/>
        <v>475</v>
      </c>
      <c r="J24" s="53">
        <v>259406</v>
      </c>
      <c r="K24" s="53">
        <v>260448</v>
      </c>
      <c r="L24" s="8"/>
      <c r="M24" s="8"/>
      <c r="N24" s="55"/>
      <c r="O24" s="15"/>
      <c r="P24" s="15"/>
    </row>
    <row r="25" spans="1:16" ht="18" customHeight="1">
      <c r="A25" s="45" t="s">
        <v>32</v>
      </c>
      <c r="B25" s="74">
        <v>685</v>
      </c>
      <c r="C25" s="67">
        <v>627</v>
      </c>
      <c r="D25" s="74">
        <v>639</v>
      </c>
      <c r="E25" s="67">
        <v>544</v>
      </c>
      <c r="F25" s="74">
        <v>6</v>
      </c>
      <c r="G25" s="71">
        <v>2</v>
      </c>
      <c r="H25" s="83">
        <f t="shared" si="0"/>
        <v>46</v>
      </c>
      <c r="I25" s="74">
        <f t="shared" si="1"/>
        <v>83</v>
      </c>
      <c r="J25" s="53">
        <v>81442</v>
      </c>
      <c r="K25" s="53">
        <v>80061</v>
      </c>
      <c r="L25" s="8"/>
      <c r="M25" s="8"/>
      <c r="N25" s="55"/>
      <c r="O25" s="15"/>
      <c r="P25" s="15"/>
    </row>
    <row r="26" spans="1:16" ht="18" customHeight="1">
      <c r="A26" s="45" t="s">
        <v>33</v>
      </c>
      <c r="B26" s="74">
        <v>205</v>
      </c>
      <c r="C26" s="67">
        <v>197</v>
      </c>
      <c r="D26" s="74">
        <v>348</v>
      </c>
      <c r="E26" s="67">
        <v>320</v>
      </c>
      <c r="F26" s="74">
        <v>2</v>
      </c>
      <c r="G26" s="71">
        <v>2</v>
      </c>
      <c r="H26" s="83">
        <f t="shared" si="0"/>
        <v>-143</v>
      </c>
      <c r="I26" s="74">
        <f t="shared" si="1"/>
        <v>-123</v>
      </c>
      <c r="J26" s="53">
        <v>29732</v>
      </c>
      <c r="K26" s="53">
        <v>28977</v>
      </c>
      <c r="L26" s="8"/>
      <c r="M26" s="8"/>
      <c r="N26" s="55"/>
      <c r="O26" s="15"/>
      <c r="P26" s="15"/>
    </row>
    <row r="27" spans="1:16" ht="18" customHeight="1">
      <c r="A27" s="45" t="s">
        <v>34</v>
      </c>
      <c r="B27" s="74">
        <v>495</v>
      </c>
      <c r="C27" s="67">
        <v>417</v>
      </c>
      <c r="D27" s="74">
        <v>315</v>
      </c>
      <c r="E27" s="67">
        <v>271</v>
      </c>
      <c r="F27" s="74">
        <v>4</v>
      </c>
      <c r="G27" s="71">
        <v>1</v>
      </c>
      <c r="H27" s="83">
        <f t="shared" si="0"/>
        <v>180</v>
      </c>
      <c r="I27" s="74">
        <f t="shared" si="1"/>
        <v>146</v>
      </c>
      <c r="J27" s="53">
        <v>44799</v>
      </c>
      <c r="K27" s="53">
        <v>44525</v>
      </c>
      <c r="L27" s="8"/>
      <c r="M27" s="8"/>
      <c r="N27" s="55"/>
      <c r="O27" s="15"/>
      <c r="P27" s="15"/>
    </row>
    <row r="28" spans="1:16" ht="18" customHeight="1">
      <c r="A28" s="45" t="s">
        <v>35</v>
      </c>
      <c r="B28" s="74">
        <v>1055</v>
      </c>
      <c r="C28" s="67">
        <v>882</v>
      </c>
      <c r="D28" s="74">
        <v>1022</v>
      </c>
      <c r="E28" s="67">
        <v>949</v>
      </c>
      <c r="F28" s="74">
        <v>6</v>
      </c>
      <c r="G28" s="66">
        <v>1</v>
      </c>
      <c r="H28" s="83">
        <f t="shared" si="0"/>
        <v>33</v>
      </c>
      <c r="I28" s="74">
        <f t="shared" si="1"/>
        <v>-67</v>
      </c>
      <c r="J28" s="53">
        <v>119763</v>
      </c>
      <c r="K28" s="53">
        <v>118987</v>
      </c>
      <c r="L28" s="8"/>
      <c r="M28" s="8"/>
      <c r="N28" s="55"/>
      <c r="O28" s="15"/>
      <c r="P28" s="15"/>
    </row>
    <row r="29" spans="1:16" ht="18">
      <c r="A29" s="42" t="s">
        <v>61</v>
      </c>
      <c r="B29" s="42"/>
      <c r="C29" s="42"/>
      <c r="D29" s="42"/>
      <c r="F29" s="42"/>
      <c r="G29" s="42"/>
      <c r="H29" s="5"/>
      <c r="I29" s="3"/>
      <c r="J29" s="3"/>
      <c r="N29" s="55"/>
      <c r="O29" s="56"/>
      <c r="P29" s="56"/>
    </row>
    <row r="30" spans="1:11" ht="17.25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</row>
    <row r="31" spans="1:8" ht="17.25">
      <c r="A31" s="3"/>
      <c r="B31" s="3"/>
      <c r="C31" s="5"/>
      <c r="D31" s="5"/>
      <c r="E31" s="5"/>
      <c r="F31" s="5"/>
      <c r="G31" s="5"/>
      <c r="H31" s="5"/>
    </row>
    <row r="32" spans="1:8" ht="17.25">
      <c r="A32" s="3"/>
      <c r="B32" s="3"/>
      <c r="C32" s="5"/>
      <c r="D32" s="5"/>
      <c r="E32" s="5"/>
      <c r="F32" s="5"/>
      <c r="G32" s="5"/>
      <c r="H32" s="5"/>
    </row>
    <row r="33" spans="1:7" ht="17.25">
      <c r="A33" s="3"/>
      <c r="B33" s="3"/>
      <c r="C33" s="3"/>
      <c r="D33" s="3"/>
      <c r="E33" s="3"/>
      <c r="F33" s="3"/>
      <c r="G33" s="3"/>
    </row>
    <row r="34" spans="1:7" ht="17.25">
      <c r="A34" s="3"/>
      <c r="B34" s="3"/>
      <c r="C34" s="3"/>
      <c r="D34" s="3"/>
      <c r="E34" s="3"/>
      <c r="F34" s="3"/>
      <c r="G34" s="3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</sheetData>
  <sheetProtection/>
  <mergeCells count="8">
    <mergeCell ref="J4:K4"/>
    <mergeCell ref="H3:I4"/>
    <mergeCell ref="A1:G1"/>
    <mergeCell ref="A2:G2"/>
    <mergeCell ref="A3:A5"/>
    <mergeCell ref="B3:C4"/>
    <mergeCell ref="D3:E4"/>
    <mergeCell ref="F3:G4"/>
  </mergeCells>
  <printOptions horizontalCentered="1" verticalCentered="1"/>
  <pageMargins left="0.7874015748031497" right="0.7874015748031497" top="0.5118110236220472" bottom="0.2755905511811024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0" zoomScaleSheetLayoutView="9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" sqref="N13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8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41" customWidth="1" outlineLevel="1"/>
    <col min="11" max="11" width="9.50390625" style="41" customWidth="1" outlineLevel="1"/>
    <col min="12" max="12" width="10.875" style="41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7.25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5" t="s">
        <v>1</v>
      </c>
      <c r="B4" s="90" t="s">
        <v>53</v>
      </c>
      <c r="C4" s="90"/>
      <c r="D4" s="90"/>
      <c r="E4" s="90" t="s">
        <v>54</v>
      </c>
      <c r="F4" s="90"/>
      <c r="G4" s="90"/>
      <c r="H4" s="90" t="s">
        <v>11</v>
      </c>
      <c r="I4" s="90"/>
      <c r="J4" s="90" t="s">
        <v>56</v>
      </c>
      <c r="K4" s="90"/>
      <c r="L4" s="90"/>
    </row>
    <row r="5" spans="1:12" ht="18" customHeight="1">
      <c r="A5" s="85"/>
      <c r="B5" s="90" t="s">
        <v>76</v>
      </c>
      <c r="C5" s="90"/>
      <c r="D5" s="90"/>
      <c r="E5" s="90" t="s">
        <v>76</v>
      </c>
      <c r="F5" s="90"/>
      <c r="G5" s="90"/>
      <c r="H5" s="90" t="s">
        <v>55</v>
      </c>
      <c r="I5" s="90"/>
      <c r="J5" s="90" t="s">
        <v>12</v>
      </c>
      <c r="K5" s="90"/>
      <c r="L5" s="90"/>
    </row>
    <row r="6" spans="1:12" ht="18.75" customHeight="1">
      <c r="A6" s="92"/>
      <c r="B6" s="43" t="s">
        <v>63</v>
      </c>
      <c r="C6" s="43" t="s">
        <v>65</v>
      </c>
      <c r="D6" s="43" t="s">
        <v>13</v>
      </c>
      <c r="E6" s="43" t="s">
        <v>63</v>
      </c>
      <c r="F6" s="43" t="s">
        <v>65</v>
      </c>
      <c r="G6" s="43" t="s">
        <v>13</v>
      </c>
      <c r="H6" s="43" t="s">
        <v>63</v>
      </c>
      <c r="I6" s="43" t="s">
        <v>65</v>
      </c>
      <c r="J6" s="43" t="s">
        <v>63</v>
      </c>
      <c r="K6" s="43" t="s">
        <v>65</v>
      </c>
      <c r="L6" s="43" t="s">
        <v>13</v>
      </c>
    </row>
    <row r="7" spans="1:15" ht="18" customHeight="1">
      <c r="A7" s="47" t="s">
        <v>16</v>
      </c>
      <c r="B7" s="46">
        <f>'родив.,умерш. абс.цифры'!B6*1000/'родив.,умерш. абс.цифры'!J6</f>
        <v>9.977463467124789</v>
      </c>
      <c r="C7" s="46">
        <f>'родив.,умерш. абс.цифры'!C6*1000/'родив.,умерш. абс.цифры'!K6</f>
        <v>8.639075238021336</v>
      </c>
      <c r="D7" s="46">
        <f aca="true" t="shared" si="0" ref="D7:D29">ROUND(C7/B7*100-100,2)</f>
        <v>-13.41</v>
      </c>
      <c r="E7" s="46">
        <f>'родив.,умерш. абс.цифры'!D6*1000/'родив.,умерш. абс.цифры'!J6</f>
        <v>9.16633501822413</v>
      </c>
      <c r="F7" s="46">
        <f>'родив.,умерш. абс.цифры'!E6*1000/'родив.,умерш. абс.цифры'!K6</f>
        <v>8.783686867618046</v>
      </c>
      <c r="G7" s="46">
        <f aca="true" t="shared" si="1" ref="G7:G29">ROUND(F7/E7*100-100,2)</f>
        <v>-4.17</v>
      </c>
      <c r="H7" s="60">
        <f>B7-E7</f>
        <v>0.8111284489006589</v>
      </c>
      <c r="I7" s="46">
        <f>C7-F7</f>
        <v>-0.14461162959671015</v>
      </c>
      <c r="J7" s="61">
        <v>5.51</v>
      </c>
      <c r="K7" s="61">
        <v>4.5</v>
      </c>
      <c r="L7" s="46">
        <f>K7/J7*100-100</f>
        <v>-18.330308529945555</v>
      </c>
      <c r="M7" s="29"/>
      <c r="N7" s="2"/>
      <c r="O7" s="14"/>
    </row>
    <row r="8" spans="1:15" ht="18" customHeight="1">
      <c r="A8" s="47" t="s">
        <v>52</v>
      </c>
      <c r="B8" s="46">
        <f>'родив.,умерш. абс.цифры'!B7*1000/'родив.,умерш. абс.цифры'!J7</f>
        <v>9.632074538406885</v>
      </c>
      <c r="C8" s="46">
        <f>'родив.,умерш. абс.цифры'!C7*1000/'родив.,умерш. абс.цифры'!K7</f>
        <v>8.355089022471166</v>
      </c>
      <c r="D8" s="46">
        <f t="shared" si="0"/>
        <v>-13.26</v>
      </c>
      <c r="E8" s="46">
        <f>'родив.,умерш. абс.цифры'!D7*1000/'родив.,умерш. абс.цифры'!J7</f>
        <v>8.401459350726828</v>
      </c>
      <c r="F8" s="46">
        <f>'родив.,умерш. абс.цифры'!E7*1000/'родив.,умерш. абс.цифры'!K7</f>
        <v>7.916458153710726</v>
      </c>
      <c r="G8" s="46">
        <f t="shared" si="1"/>
        <v>-5.77</v>
      </c>
      <c r="H8" s="46">
        <f aca="true" t="shared" si="2" ref="H8:H29">B8-E8</f>
        <v>1.2306151876800566</v>
      </c>
      <c r="I8" s="46">
        <f aca="true" t="shared" si="3" ref="I8:I29">C8-F8</f>
        <v>0.43863086876043944</v>
      </c>
      <c r="J8" s="61">
        <v>5.5</v>
      </c>
      <c r="K8" s="61">
        <v>4.8</v>
      </c>
      <c r="L8" s="46">
        <f aca="true" t="shared" si="4" ref="L8:L29">K8/J8*100-100</f>
        <v>-12.727272727272734</v>
      </c>
      <c r="M8" s="30"/>
      <c r="N8" s="2"/>
      <c r="O8" s="14"/>
    </row>
    <row r="9" spans="1:15" ht="18" customHeight="1">
      <c r="A9" s="47" t="s">
        <v>59</v>
      </c>
      <c r="B9" s="46">
        <f>'родив.,умерш. абс.цифры'!B8*1000/'родив.,умерш. абс.цифры'!J8</f>
        <v>11.192239765927722</v>
      </c>
      <c r="C9" s="46">
        <f>'родив.,умерш. абс.цифры'!C8*1000/'родив.,умерш. абс.цифры'!K8</f>
        <v>9.645907035900944</v>
      </c>
      <c r="D9" s="46">
        <f t="shared" si="0"/>
        <v>-13.82</v>
      </c>
      <c r="E9" s="46">
        <f>'родив.,умерш. абс.цифры'!D8*1000/'родив.,умерш. абс.цифры'!J8</f>
        <v>11.856498932440624</v>
      </c>
      <c r="F9" s="46">
        <f>'родив.,умерш. абс.цифры'!E8*1000/'родив.,умерш. абс.цифры'!K8</f>
        <v>11.858320062417835</v>
      </c>
      <c r="G9" s="46">
        <f t="shared" si="1"/>
        <v>0.02</v>
      </c>
      <c r="H9" s="46">
        <f t="shared" si="2"/>
        <v>-0.6642591665129025</v>
      </c>
      <c r="I9" s="46">
        <f t="shared" si="3"/>
        <v>-2.2124130265168915</v>
      </c>
      <c r="J9" s="61">
        <v>5.55</v>
      </c>
      <c r="K9" s="61">
        <v>3.5</v>
      </c>
      <c r="L9" s="46">
        <f t="shared" si="4"/>
        <v>-36.93693693693694</v>
      </c>
      <c r="M9" s="30"/>
      <c r="N9" s="2"/>
      <c r="O9" s="14"/>
    </row>
    <row r="10" spans="1:15" ht="18" customHeight="1">
      <c r="A10" s="45" t="s">
        <v>67</v>
      </c>
      <c r="B10" s="46">
        <f>'родив.,умерш. абс.цифры'!B9*1000/'родив.,умерш. абс.цифры'!J9</f>
        <v>9.961127308066084</v>
      </c>
      <c r="C10" s="46">
        <f>'родив.,умерш. абс.цифры'!C9*1000/'родив.,умерш. абс.цифры'!K9</f>
        <v>8.553396445773128</v>
      </c>
      <c r="D10" s="46">
        <f t="shared" si="0"/>
        <v>-14.13</v>
      </c>
      <c r="E10" s="46">
        <f>'родив.,умерш. абс.цифры'!D9*1000/'родив.,умерш. абс.цифры'!J9</f>
        <v>11.094914156138646</v>
      </c>
      <c r="F10" s="46">
        <f>'родив.,умерш. абс.цифры'!E9*1000/'родив.,умерш. абс.цифры'!K9</f>
        <v>9.549908653047666</v>
      </c>
      <c r="G10" s="46">
        <f t="shared" si="1"/>
        <v>-13.93</v>
      </c>
      <c r="H10" s="46">
        <f t="shared" si="2"/>
        <v>-1.1337868480725621</v>
      </c>
      <c r="I10" s="46">
        <f t="shared" si="3"/>
        <v>-0.996512207274538</v>
      </c>
      <c r="J10" s="61"/>
      <c r="K10" s="61">
        <v>9.3</v>
      </c>
      <c r="L10" s="46"/>
      <c r="M10" s="30"/>
      <c r="N10" s="2"/>
      <c r="O10" s="14"/>
    </row>
    <row r="11" spans="1:15" ht="18" customHeight="1">
      <c r="A11" s="47" t="s">
        <v>17</v>
      </c>
      <c r="B11" s="46">
        <f>'родив.,умерш. абс.цифры'!B10*1000/'родив.,умерш. абс.цифры'!J10</f>
        <v>14.239334738281027</v>
      </c>
      <c r="C11" s="46">
        <f>'родив.,умерш. абс.цифры'!C10*1000/'родив.,умерш. абс.цифры'!K10</f>
        <v>12.062033314187248</v>
      </c>
      <c r="D11" s="46">
        <f t="shared" si="0"/>
        <v>-15.29</v>
      </c>
      <c r="E11" s="46">
        <f>'родив.,умерш. абс.цифры'!D10*1000/'родив.,умерш. абс.цифры'!J10</f>
        <v>12.074955858062312</v>
      </c>
      <c r="F11" s="46">
        <f>'родив.,умерш. абс.цифры'!E10*1000/'родив.,умерш. абс.цифры'!K10</f>
        <v>11.659965537047674</v>
      </c>
      <c r="G11" s="46">
        <f t="shared" si="1"/>
        <v>-3.44</v>
      </c>
      <c r="H11" s="46">
        <f t="shared" si="2"/>
        <v>2.164378880218715</v>
      </c>
      <c r="I11" s="46">
        <f t="shared" si="3"/>
        <v>0.40206777713957464</v>
      </c>
      <c r="J11" s="61">
        <v>4.06</v>
      </c>
      <c r="K11" s="62"/>
      <c r="L11" s="46">
        <f t="shared" si="4"/>
        <v>-100</v>
      </c>
      <c r="M11" s="31"/>
      <c r="N11" s="2"/>
      <c r="O11" s="14"/>
    </row>
    <row r="12" spans="1:15" ht="18" customHeight="1">
      <c r="A12" s="47" t="s">
        <v>18</v>
      </c>
      <c r="B12" s="46">
        <f>'родив.,умерш. абс.цифры'!B11*1000/'родив.,умерш. абс.цифры'!J11</f>
        <v>8.531994981179423</v>
      </c>
      <c r="C12" s="46">
        <f>'родив.,умерш. абс.цифры'!C11*1000/'родив.,умерш. абс.цифры'!K11</f>
        <v>6.785585770832262</v>
      </c>
      <c r="D12" s="46">
        <f t="shared" si="0"/>
        <v>-20.47</v>
      </c>
      <c r="E12" s="46">
        <f>'родив.,умерш. абс.цифры'!D11*1000/'родив.,умерш. абс.цифры'!J11</f>
        <v>11.392722710163111</v>
      </c>
      <c r="F12" s="46">
        <f>'родив.,умерш. абс.цифры'!E11*1000/'родив.,умерш. абс.цифры'!K11</f>
        <v>10.898061995579088</v>
      </c>
      <c r="G12" s="46">
        <f t="shared" si="1"/>
        <v>-4.34</v>
      </c>
      <c r="H12" s="46">
        <f t="shared" si="2"/>
        <v>-2.8607277289836883</v>
      </c>
      <c r="I12" s="46">
        <f t="shared" si="3"/>
        <v>-4.112476224746826</v>
      </c>
      <c r="J12" s="61">
        <v>6.21</v>
      </c>
      <c r="K12" s="62"/>
      <c r="L12" s="46">
        <f t="shared" si="4"/>
        <v>-100</v>
      </c>
      <c r="M12" s="31"/>
      <c r="N12" s="2"/>
      <c r="O12" s="14"/>
    </row>
    <row r="13" spans="1:15" ht="18" customHeight="1">
      <c r="A13" s="47" t="s">
        <v>19</v>
      </c>
      <c r="B13" s="46">
        <f>'родив.,умерш. абс.цифры'!B12*1000/'родив.,умерш. абс.цифры'!J12</f>
        <v>11.140235910878113</v>
      </c>
      <c r="C13" s="46">
        <f>'родив.,умерш. абс.цифры'!C12*1000/'родив.,умерш. абс.цифры'!K12</f>
        <v>9.140283481255796</v>
      </c>
      <c r="D13" s="46">
        <f t="shared" si="0"/>
        <v>-17.95</v>
      </c>
      <c r="E13" s="46">
        <f>'родив.,умерш. абс.цифры'!D12*1000/'родив.,умерш. абс.цифры'!J12</f>
        <v>12.7129750982962</v>
      </c>
      <c r="F13" s="46">
        <f>'родив.,умерш. абс.цифры'!E12*1000/'родив.,умерш. абс.цифры'!K12</f>
        <v>10.332494370115247</v>
      </c>
      <c r="G13" s="46">
        <f t="shared" si="1"/>
        <v>-18.72</v>
      </c>
      <c r="H13" s="46">
        <f t="shared" si="2"/>
        <v>-1.5727391874180867</v>
      </c>
      <c r="I13" s="46">
        <f t="shared" si="3"/>
        <v>-1.1922108888594511</v>
      </c>
      <c r="J13" s="61">
        <v>13.37</v>
      </c>
      <c r="K13" s="62"/>
      <c r="L13" s="46">
        <f t="shared" si="4"/>
        <v>-100</v>
      </c>
      <c r="M13" s="31"/>
      <c r="N13" s="2"/>
      <c r="O13" s="14"/>
    </row>
    <row r="14" spans="1:15" ht="18" customHeight="1">
      <c r="A14" s="47" t="s">
        <v>20</v>
      </c>
      <c r="B14" s="46">
        <f>'родив.,умерш. абс.цифры'!B13*1000/'родив.,умерш. абс.цифры'!J13</f>
        <v>11.587115977463592</v>
      </c>
      <c r="C14" s="46">
        <f>'родив.,умерш. абс.цифры'!C13*1000/'родив.,умерш. абс.цифры'!K13</f>
        <v>10.326466949927392</v>
      </c>
      <c r="D14" s="46">
        <f t="shared" si="0"/>
        <v>-10.88</v>
      </c>
      <c r="E14" s="46">
        <f>'родив.,умерш. абс.цифры'!D13*1000/'родив.,умерш. абс.цифры'!J13</f>
        <v>11.640267885617094</v>
      </c>
      <c r="F14" s="46">
        <f>'родив.,умерш. абс.цифры'!E13*1000/'родив.,умерш. абс.цифры'!K13</f>
        <v>12.047544774915291</v>
      </c>
      <c r="G14" s="46">
        <f t="shared" si="1"/>
        <v>3.5</v>
      </c>
      <c r="H14" s="46">
        <f t="shared" si="2"/>
        <v>-0.05315190815350235</v>
      </c>
      <c r="I14" s="46">
        <f t="shared" si="3"/>
        <v>-1.7210778249878995</v>
      </c>
      <c r="J14" s="61"/>
      <c r="K14" s="61">
        <v>5</v>
      </c>
      <c r="L14" s="46"/>
      <c r="M14" s="31"/>
      <c r="N14" s="2"/>
      <c r="O14" s="14"/>
    </row>
    <row r="15" spans="1:15" ht="18" customHeight="1">
      <c r="A15" s="47" t="s">
        <v>21</v>
      </c>
      <c r="B15" s="46">
        <f>'родив.,умерш. абс.цифры'!B14*1000/'родив.,умерш. абс.цифры'!J14</f>
        <v>8.641718510674508</v>
      </c>
      <c r="C15" s="46">
        <f>'родив.,умерш. абс.цифры'!C14*1000/'родив.,умерш. абс.цифры'!K14</f>
        <v>7.767327114331971</v>
      </c>
      <c r="D15" s="46">
        <f t="shared" si="0"/>
        <v>-10.12</v>
      </c>
      <c r="E15" s="46">
        <f>'родив.,умерш. абс.цифры'!D14*1000/'родив.,умерш. абс.цифры'!J14</f>
        <v>11.156704422971465</v>
      </c>
      <c r="F15" s="46">
        <f>'родив.,умерш. абс.цифры'!E14*1000/'родив.,умерш. абс.цифры'!K14</f>
        <v>9.82961992136304</v>
      </c>
      <c r="G15" s="46">
        <f t="shared" si="1"/>
        <v>-11.89</v>
      </c>
      <c r="H15" s="46">
        <f t="shared" si="2"/>
        <v>-2.5149859122969573</v>
      </c>
      <c r="I15" s="46">
        <f t="shared" si="3"/>
        <v>-2.062292807031069</v>
      </c>
      <c r="J15" s="61">
        <v>6.24</v>
      </c>
      <c r="K15" s="61">
        <v>2.4</v>
      </c>
      <c r="L15" s="46">
        <f t="shared" si="4"/>
        <v>-61.53846153846154</v>
      </c>
      <c r="M15" s="31"/>
      <c r="N15" s="2"/>
      <c r="O15" s="14"/>
    </row>
    <row r="16" spans="1:15" ht="18" customHeight="1">
      <c r="A16" s="47" t="s">
        <v>22</v>
      </c>
      <c r="B16" s="46">
        <f>'родив.,умерш. абс.цифры'!B15*1000/'родив.,умерш. абс.цифры'!J15</f>
        <v>10.50662852742175</v>
      </c>
      <c r="C16" s="46">
        <f>'родив.,умерш. абс.цифры'!C15*1000/'родив.,умерш. абс.цифры'!K15</f>
        <v>8.643915581499776</v>
      </c>
      <c r="D16" s="46">
        <f t="shared" si="0"/>
        <v>-17.73</v>
      </c>
      <c r="E16" s="46">
        <f>'родив.,умерш. абс.цифры'!D15*1000/'родив.,умерш. абс.цифры'!J15</f>
        <v>12.541944001320205</v>
      </c>
      <c r="F16" s="46">
        <f>'родив.,умерш. абс.цифры'!E15*1000/'родив.,умерш. абс.цифры'!K15</f>
        <v>13.414907947911988</v>
      </c>
      <c r="G16" s="46">
        <f t="shared" si="1"/>
        <v>6.96</v>
      </c>
      <c r="H16" s="46">
        <f t="shared" si="2"/>
        <v>-2.0353154738984554</v>
      </c>
      <c r="I16" s="46">
        <f t="shared" si="3"/>
        <v>-4.770992366412212</v>
      </c>
      <c r="J16" s="61">
        <v>4.77</v>
      </c>
      <c r="K16" s="61"/>
      <c r="L16" s="46">
        <f t="shared" si="4"/>
        <v>-100</v>
      </c>
      <c r="M16" s="31"/>
      <c r="N16" s="2"/>
      <c r="O16" s="14"/>
    </row>
    <row r="17" spans="1:15" ht="18" customHeight="1">
      <c r="A17" s="47" t="s">
        <v>23</v>
      </c>
      <c r="B17" s="46">
        <f>'родив.,умерш. абс.цифры'!B16*1000/'родив.,умерш. абс.цифры'!J16</f>
        <v>9.332278838549316</v>
      </c>
      <c r="C17" s="46">
        <f>'родив.,умерш. абс.цифры'!C16*1000/'родив.,умерш. абс.цифры'!K16</f>
        <v>8.23400964425439</v>
      </c>
      <c r="D17" s="46">
        <f t="shared" si="0"/>
        <v>-11.77</v>
      </c>
      <c r="E17" s="46">
        <f>'родив.,умерш. абс.цифры'!D16*1000/'родив.,умерш. абс.цифры'!J16</f>
        <v>9.851994124957631</v>
      </c>
      <c r="F17" s="46">
        <f>'родив.,умерш. абс.цифры'!E16*1000/'родив.,умерш. абс.цифры'!K16</f>
        <v>10.781548539714311</v>
      </c>
      <c r="G17" s="46">
        <f t="shared" si="1"/>
        <v>9.44</v>
      </c>
      <c r="H17" s="46">
        <f t="shared" si="2"/>
        <v>-0.5197152864083154</v>
      </c>
      <c r="I17" s="46">
        <f t="shared" si="3"/>
        <v>-2.5475388954599207</v>
      </c>
      <c r="J17" s="61">
        <v>9.94</v>
      </c>
      <c r="K17" s="61">
        <v>10.8</v>
      </c>
      <c r="L17" s="46">
        <f t="shared" si="4"/>
        <v>8.651911468812898</v>
      </c>
      <c r="M17" s="31"/>
      <c r="N17" s="2"/>
      <c r="O17" s="14"/>
    </row>
    <row r="18" spans="1:15" ht="18" customHeight="1">
      <c r="A18" s="47" t="s">
        <v>24</v>
      </c>
      <c r="B18" s="46">
        <f>'родив.,умерш. абс.цифры'!B17*1000/'родив.,умерш. абс.цифры'!J17</f>
        <v>11.944755505785741</v>
      </c>
      <c r="C18" s="46">
        <f>'родив.,умерш. абс.цифры'!C17*1000/'родив.,умерш. абс.цифры'!K17</f>
        <v>9.010498470695214</v>
      </c>
      <c r="D18" s="46">
        <f t="shared" si="0"/>
        <v>-24.57</v>
      </c>
      <c r="E18" s="46">
        <f>'родив.,умерш. абс.цифры'!D17*1000/'родив.,умерш. абс.цифры'!J17</f>
        <v>8.917091783833106</v>
      </c>
      <c r="F18" s="46">
        <f>'родив.,умерш. абс.цифры'!E17*1000/'родив.,умерш. абс.цифры'!K17</f>
        <v>9.175828717863933</v>
      </c>
      <c r="G18" s="46">
        <f t="shared" si="1"/>
        <v>2.9</v>
      </c>
      <c r="H18" s="46">
        <f t="shared" si="2"/>
        <v>3.027663721952635</v>
      </c>
      <c r="I18" s="46">
        <f t="shared" si="3"/>
        <v>-0.16533024716871836</v>
      </c>
      <c r="J18" s="61"/>
      <c r="K18" s="61">
        <v>3.7</v>
      </c>
      <c r="L18" s="46"/>
      <c r="M18" s="31"/>
      <c r="N18" s="2"/>
      <c r="O18" s="14"/>
    </row>
    <row r="19" spans="1:15" ht="18" customHeight="1">
      <c r="A19" s="47" t="s">
        <v>25</v>
      </c>
      <c r="B19" s="46">
        <f>'родив.,умерш. абс.цифры'!B18*1000/'родив.,умерш. абс.цифры'!J18</f>
        <v>11.621724268894797</v>
      </c>
      <c r="C19" s="46">
        <f>'родив.,умерш. абс.цифры'!C18*1000/'родив.,умерш. абс.цифры'!K18</f>
        <v>10.07149996155916</v>
      </c>
      <c r="D19" s="46">
        <f t="shared" si="0"/>
        <v>-13.34</v>
      </c>
      <c r="E19" s="46">
        <f>'родив.,умерш. абс.цифры'!D18*1000/'родив.,умерш. абс.цифры'!J18</f>
        <v>12.153437143942272</v>
      </c>
      <c r="F19" s="46">
        <f>'родив.,умерш. абс.цифры'!E18*1000/'родив.,умерш. абс.цифры'!K18</f>
        <v>10.609671715230261</v>
      </c>
      <c r="G19" s="46">
        <f t="shared" si="1"/>
        <v>-12.7</v>
      </c>
      <c r="H19" s="46">
        <f t="shared" si="2"/>
        <v>-0.5317128750474751</v>
      </c>
      <c r="I19" s="46">
        <f t="shared" si="3"/>
        <v>-0.5381717536711008</v>
      </c>
      <c r="J19" s="61"/>
      <c r="K19" s="61">
        <v>6.5</v>
      </c>
      <c r="L19" s="46"/>
      <c r="M19" s="31"/>
      <c r="N19" s="2"/>
      <c r="O19" s="14"/>
    </row>
    <row r="20" spans="1:15" ht="18" customHeight="1">
      <c r="A20" s="47" t="s">
        <v>26</v>
      </c>
      <c r="B20" s="46">
        <f>'родив.,умерш. абс.цифры'!B19*1000/'родив.,умерш. абс.цифры'!J19</f>
        <v>8.870692596383487</v>
      </c>
      <c r="C20" s="46">
        <f>'родив.,умерш. абс.цифры'!C19*1000/'родив.,умерш. абс.цифры'!K19</f>
        <v>8.610193077056879</v>
      </c>
      <c r="D20" s="46">
        <f t="shared" si="0"/>
        <v>-2.94</v>
      </c>
      <c r="E20" s="46">
        <f>'родив.,умерш. абс.цифры'!D19*1000/'родив.,умерш. абс.цифры'!J19</f>
        <v>11.514841351074718</v>
      </c>
      <c r="F20" s="46">
        <f>'родив.,умерш. абс.цифры'!E19*1000/'родив.,умерш. абс.цифры'!K19</f>
        <v>12.87180379196382</v>
      </c>
      <c r="G20" s="46">
        <f t="shared" si="1"/>
        <v>11.78</v>
      </c>
      <c r="H20" s="46">
        <f t="shared" si="2"/>
        <v>-2.6441487546912317</v>
      </c>
      <c r="I20" s="46">
        <f t="shared" si="3"/>
        <v>-4.261610714906942</v>
      </c>
      <c r="J20" s="61"/>
      <c r="K20" s="61"/>
      <c r="L20" s="46"/>
      <c r="M20" s="31"/>
      <c r="N20" s="2"/>
      <c r="O20" s="14"/>
    </row>
    <row r="21" spans="1:15" ht="18" customHeight="1">
      <c r="A21" s="47" t="s">
        <v>27</v>
      </c>
      <c r="B21" s="46">
        <f>'родив.,умерш. абс.цифры'!B20*1000/'родив.,умерш. абс.цифры'!J20</f>
        <v>9.114007954043306</v>
      </c>
      <c r="C21" s="46">
        <f>'родив.,умерш. абс.цифры'!C20*1000/'родив.,умерш. абс.цифры'!K20</f>
        <v>8.266770932245992</v>
      </c>
      <c r="D21" s="46">
        <f t="shared" si="0"/>
        <v>-9.3</v>
      </c>
      <c r="E21" s="46">
        <f>'родив.,умерш. абс.цифры'!D20*1000/'родив.,умерш. абс.цифры'!J20</f>
        <v>8.506407423773751</v>
      </c>
      <c r="F21" s="46">
        <f>'родив.,умерш. абс.цифры'!E20*1000/'родив.,умерш. абс.цифры'!K20</f>
        <v>10.836172708484611</v>
      </c>
      <c r="G21" s="46">
        <f t="shared" si="1"/>
        <v>27.39</v>
      </c>
      <c r="H21" s="46">
        <f t="shared" si="2"/>
        <v>0.6076005302695542</v>
      </c>
      <c r="I21" s="46">
        <f t="shared" si="3"/>
        <v>-2.569401776238619</v>
      </c>
      <c r="J21" s="61">
        <v>6.17</v>
      </c>
      <c r="K21" s="61"/>
      <c r="L21" s="46">
        <f t="shared" si="4"/>
        <v>-100</v>
      </c>
      <c r="M21" s="31"/>
      <c r="N21" s="2"/>
      <c r="O21" s="14"/>
    </row>
    <row r="22" spans="1:15" ht="18" customHeight="1">
      <c r="A22" s="47" t="s">
        <v>28</v>
      </c>
      <c r="B22" s="46">
        <f>'родив.,умерш. абс.цифры'!B21*1000/'родив.,умерш. абс.цифры'!J21</f>
        <v>9.121748963437618</v>
      </c>
      <c r="C22" s="46">
        <f>'родив.,умерш. абс.цифры'!C21*1000/'родив.,умерш. абс.цифры'!K21</f>
        <v>7.445021380574221</v>
      </c>
      <c r="D22" s="46">
        <f t="shared" si="0"/>
        <v>-18.38</v>
      </c>
      <c r="E22" s="46">
        <f>'родив.,умерш. абс.цифры'!D21*1000/'родив.,умерш. абс.цифры'!J21</f>
        <v>12.589521296645307</v>
      </c>
      <c r="F22" s="46">
        <f>'родив.,умерш. абс.цифры'!E21*1000/'родив.,умерш. абс.цифры'!K21</f>
        <v>10.957544288332315</v>
      </c>
      <c r="G22" s="46">
        <f t="shared" si="1"/>
        <v>-12.96</v>
      </c>
      <c r="H22" s="46">
        <f t="shared" si="2"/>
        <v>-3.467772333207689</v>
      </c>
      <c r="I22" s="46">
        <f t="shared" si="3"/>
        <v>-3.512522907758094</v>
      </c>
      <c r="J22" s="61">
        <v>16.33</v>
      </c>
      <c r="K22" s="61"/>
      <c r="L22" s="46">
        <f t="shared" si="4"/>
        <v>-100</v>
      </c>
      <c r="M22" s="31"/>
      <c r="N22" s="2"/>
      <c r="O22" s="14"/>
    </row>
    <row r="23" spans="1:15" ht="18" customHeight="1">
      <c r="A23" s="47" t="s">
        <v>29</v>
      </c>
      <c r="B23" s="46">
        <f>'родив.,умерш. абс.цифры'!B22*1000/'родив.,умерш. абс.цифры'!J22</f>
        <v>14.894046417759839</v>
      </c>
      <c r="C23" s="46">
        <f>'родив.,умерш. абс.цифры'!C22*1000/'родив.,умерш. абс.цифры'!K22</f>
        <v>13.755663496469243</v>
      </c>
      <c r="D23" s="46">
        <f t="shared" si="0"/>
        <v>-7.64</v>
      </c>
      <c r="E23" s="46">
        <f>'родив.,умерш. абс.цифры'!D22*1000/'родив.,умерш. абс.цифры'!J22</f>
        <v>12.714429868819375</v>
      </c>
      <c r="F23" s="46">
        <f>'родив.,умерш. абс.цифры'!E22*1000/'родив.,умерш. абс.цифры'!K22</f>
        <v>12.857667659904486</v>
      </c>
      <c r="G23" s="46">
        <f t="shared" si="1"/>
        <v>1.13</v>
      </c>
      <c r="H23" s="46">
        <f t="shared" si="2"/>
        <v>2.179616548940464</v>
      </c>
      <c r="I23" s="46">
        <f t="shared" si="3"/>
        <v>0.8979958365647569</v>
      </c>
      <c r="J23" s="61">
        <v>6.06</v>
      </c>
      <c r="K23" s="61">
        <v>5.6</v>
      </c>
      <c r="L23" s="46">
        <f t="shared" si="4"/>
        <v>-7.590759075907599</v>
      </c>
      <c r="M23" s="31"/>
      <c r="N23" s="2"/>
      <c r="O23" s="14"/>
    </row>
    <row r="24" spans="1:15" ht="18" customHeight="1">
      <c r="A24" s="47" t="s">
        <v>30</v>
      </c>
      <c r="B24" s="46">
        <f>'родив.,умерш. абс.цифры'!B23*1000/'родив.,умерш. абс.цифры'!J23</f>
        <v>11.121567285482078</v>
      </c>
      <c r="C24" s="46">
        <f>'родив.,умерш. абс.цифры'!C23*1000/'родив.,умерш. абс.цифры'!K23</f>
        <v>9.608725761772853</v>
      </c>
      <c r="D24" s="46">
        <f t="shared" si="0"/>
        <v>-13.6</v>
      </c>
      <c r="E24" s="46">
        <f>'родив.,умерш. абс.цифры'!D23*1000/'родив.,умерш. абс.цифры'!J23</f>
        <v>11.37821883822397</v>
      </c>
      <c r="F24" s="46">
        <f>'родив.,умерш. абс.цифры'!E23*1000/'родив.,умерш. абс.цифры'!K23</f>
        <v>12.29224376731302</v>
      </c>
      <c r="G24" s="46">
        <f t="shared" si="1"/>
        <v>8.03</v>
      </c>
      <c r="H24" s="46">
        <f t="shared" si="2"/>
        <v>-0.2566515527418929</v>
      </c>
      <c r="I24" s="46">
        <f t="shared" si="3"/>
        <v>-2.683518005540167</v>
      </c>
      <c r="J24" s="61"/>
      <c r="K24" s="62"/>
      <c r="L24" s="46"/>
      <c r="M24" s="31"/>
      <c r="N24" s="2"/>
      <c r="O24" s="14"/>
    </row>
    <row r="25" spans="1:15" ht="18" customHeight="1">
      <c r="A25" s="47" t="s">
        <v>31</v>
      </c>
      <c r="B25" s="46">
        <f>'родив.,умерш. абс.цифры'!B24*1000/'родив.,умерш. абс.цифры'!J24</f>
        <v>10.604997571374602</v>
      </c>
      <c r="C25" s="46">
        <f>'родив.,умерш. абс.цифры'!C24*1000/'родив.,умерш. абс.цифры'!K24</f>
        <v>9.065149281238481</v>
      </c>
      <c r="D25" s="46">
        <f t="shared" si="0"/>
        <v>-14.52</v>
      </c>
      <c r="E25" s="46">
        <f>'родив.,умерш. абс.цифры'!D24*1000/'родив.,умерш. абс.цифры'!J24</f>
        <v>7.470914319637942</v>
      </c>
      <c r="F25" s="46">
        <f>'родив.,умерш. абс.цифры'!E24*1000/'родив.,умерш. абс.цифры'!K24</f>
        <v>7.241368718515788</v>
      </c>
      <c r="G25" s="46">
        <f t="shared" si="1"/>
        <v>-3.07</v>
      </c>
      <c r="H25" s="46">
        <f t="shared" si="2"/>
        <v>3.1340832517366595</v>
      </c>
      <c r="I25" s="46">
        <f t="shared" si="3"/>
        <v>1.8237805627226935</v>
      </c>
      <c r="J25" s="61">
        <v>4.33</v>
      </c>
      <c r="K25" s="61">
        <v>7.3</v>
      </c>
      <c r="L25" s="46">
        <f t="shared" si="4"/>
        <v>68.59122401847574</v>
      </c>
      <c r="M25" s="31"/>
      <c r="N25" s="2"/>
      <c r="O25" s="14"/>
    </row>
    <row r="26" spans="1:15" ht="18" customHeight="1">
      <c r="A26" s="47" t="s">
        <v>32</v>
      </c>
      <c r="B26" s="46">
        <f>'родив.,умерш. абс.цифры'!B25*1000/'родив.,умерш. абс.цифры'!J25</f>
        <v>8.410893642101128</v>
      </c>
      <c r="C26" s="46">
        <f>'родив.,умерш. абс.цифры'!C25*1000/'родив.,умерш. абс.цифры'!K25</f>
        <v>7.8315284595495935</v>
      </c>
      <c r="D26" s="46">
        <f t="shared" si="0"/>
        <v>-6.89</v>
      </c>
      <c r="E26" s="46">
        <f>'родив.,умерш. абс.цифры'!D25*1000/'родив.,умерш. абс.цифры'!J25</f>
        <v>7.846074507011124</v>
      </c>
      <c r="F26" s="46">
        <f>'родив.,умерш. абс.цифры'!E25*1000/'родив.,умерш. абс.цифры'!K25</f>
        <v>6.794818950550206</v>
      </c>
      <c r="G26" s="46">
        <f t="shared" si="1"/>
        <v>-13.4</v>
      </c>
      <c r="H26" s="46">
        <f t="shared" si="2"/>
        <v>0.5648191350900031</v>
      </c>
      <c r="I26" s="46">
        <f t="shared" si="3"/>
        <v>1.0367095089993876</v>
      </c>
      <c r="J26" s="61">
        <v>7.81</v>
      </c>
      <c r="K26" s="61">
        <v>3.1</v>
      </c>
      <c r="L26" s="46">
        <f t="shared" si="4"/>
        <v>-60.307298335467344</v>
      </c>
      <c r="M26" s="31"/>
      <c r="N26" s="2"/>
      <c r="O26" s="14"/>
    </row>
    <row r="27" spans="1:15" ht="18" customHeight="1">
      <c r="A27" s="47" t="s">
        <v>33</v>
      </c>
      <c r="B27" s="46">
        <f>'родив.,умерш. абс.цифры'!B26*1000/'родив.,умерш. абс.цифры'!J26</f>
        <v>6.894928023678192</v>
      </c>
      <c r="C27" s="46">
        <f>'родив.,умерш. абс.цифры'!C26*1000/'родив.,умерш. абс.цифры'!K26</f>
        <v>6.798495358387687</v>
      </c>
      <c r="D27" s="46">
        <f t="shared" si="0"/>
        <v>-1.4</v>
      </c>
      <c r="E27" s="46">
        <f>'родив.,умерш. абс.цифры'!D26*1000/'родив.,умерш. абс.цифры'!J26</f>
        <v>11.704560742634198</v>
      </c>
      <c r="F27" s="46">
        <f>'родив.,умерш. абс.цифры'!E26*1000/'родив.,умерш. абс.цифры'!K26</f>
        <v>11.043241191289644</v>
      </c>
      <c r="G27" s="46">
        <f t="shared" si="1"/>
        <v>-5.65</v>
      </c>
      <c r="H27" s="46">
        <f t="shared" si="2"/>
        <v>-4.809632718956006</v>
      </c>
      <c r="I27" s="46">
        <f t="shared" si="3"/>
        <v>-4.244745832901957</v>
      </c>
      <c r="J27" s="61">
        <v>8.6</v>
      </c>
      <c r="K27" s="61">
        <v>9.8</v>
      </c>
      <c r="L27" s="46">
        <f t="shared" si="4"/>
        <v>13.95348837209302</v>
      </c>
      <c r="M27" s="31"/>
      <c r="N27" s="2"/>
      <c r="O27" s="14"/>
    </row>
    <row r="28" spans="1:15" ht="18" customHeight="1">
      <c r="A28" s="47" t="s">
        <v>34</v>
      </c>
      <c r="B28" s="46">
        <f>'родив.,умерш. абс.цифры'!B27*1000/'родив.,умерш. абс.цифры'!J27</f>
        <v>11.049353780218308</v>
      </c>
      <c r="C28" s="46">
        <f>'родив.,умерш. абс.цифры'!C27*1000/'родив.,умерш. абс.цифры'!K27</f>
        <v>9.365524985962942</v>
      </c>
      <c r="D28" s="46">
        <f t="shared" si="0"/>
        <v>-15.24</v>
      </c>
      <c r="E28" s="46">
        <f>'родив.,умерш. абс.цифры'!D27*1000/'родив.,умерш. абс.цифры'!J27</f>
        <v>7.031406951048014</v>
      </c>
      <c r="F28" s="46">
        <f>'родив.,умерш. абс.цифры'!E27*1000/'родив.,умерш. абс.цифры'!K27</f>
        <v>6.086468276249298</v>
      </c>
      <c r="G28" s="46">
        <f t="shared" si="1"/>
        <v>-13.44</v>
      </c>
      <c r="H28" s="46">
        <f t="shared" si="2"/>
        <v>4.0179468291702936</v>
      </c>
      <c r="I28" s="46">
        <f t="shared" si="3"/>
        <v>3.279056709713644</v>
      </c>
      <c r="J28" s="61">
        <v>8.1</v>
      </c>
      <c r="K28" s="61">
        <v>2.3</v>
      </c>
      <c r="L28" s="46">
        <f t="shared" si="4"/>
        <v>-71.60493827160494</v>
      </c>
      <c r="M28" s="31"/>
      <c r="N28" s="2"/>
      <c r="O28" s="14"/>
    </row>
    <row r="29" spans="1:15" ht="18">
      <c r="A29" s="47" t="s">
        <v>35</v>
      </c>
      <c r="B29" s="46">
        <f>'родив.,умерш. абс.цифры'!B28*1000/'родив.,умерш. абс.цифры'!J28</f>
        <v>8.809064569190818</v>
      </c>
      <c r="C29" s="46">
        <f>'родив.,умерш. абс.цифры'!C28*1000/'родив.,умерш. абс.цифры'!K28</f>
        <v>7.412574482926706</v>
      </c>
      <c r="D29" s="46">
        <f t="shared" si="0"/>
        <v>-15.85</v>
      </c>
      <c r="E29" s="46">
        <f>'родив.,умерш. абс.цифры'!D28*1000/'родив.,умерш. абс.цифры'!J28</f>
        <v>8.533520369396225</v>
      </c>
      <c r="F29" s="46">
        <f>'родив.,умерш. абс.цифры'!E28*1000/'родив.,умерш. абс.цифры'!K28</f>
        <v>7.9756612066864445</v>
      </c>
      <c r="G29" s="46">
        <f t="shared" si="1"/>
        <v>-6.54</v>
      </c>
      <c r="H29" s="46">
        <f t="shared" si="2"/>
        <v>0.2755441997945933</v>
      </c>
      <c r="I29" s="46">
        <f t="shared" si="3"/>
        <v>-0.5630867237597386</v>
      </c>
      <c r="J29" s="61">
        <v>5.65</v>
      </c>
      <c r="K29" s="61">
        <v>1</v>
      </c>
      <c r="L29" s="46">
        <f t="shared" si="4"/>
        <v>-82.30088495575221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40"/>
      <c r="K30" s="37"/>
      <c r="L30" s="40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40"/>
      <c r="K31" s="37"/>
      <c r="L31" s="40"/>
    </row>
    <row r="32" spans="1:12" ht="17.25">
      <c r="A32" s="91" t="s">
        <v>69</v>
      </c>
      <c r="B32" s="91"/>
      <c r="C32" s="91"/>
      <c r="D32" s="91"/>
      <c r="E32" s="91"/>
      <c r="F32" s="91"/>
      <c r="G32" s="91"/>
      <c r="J32" s="40"/>
      <c r="K32" s="37"/>
      <c r="L32" s="40"/>
    </row>
    <row r="33" spans="1:12" ht="13.5" customHeight="1">
      <c r="A33" s="32" t="s">
        <v>58</v>
      </c>
      <c r="B33" s="32"/>
      <c r="C33" s="32"/>
      <c r="D33" s="32"/>
      <c r="E33" s="32"/>
      <c r="F33" s="32"/>
      <c r="G33" s="32"/>
      <c r="J33" s="40"/>
      <c r="K33" s="40"/>
      <c r="L33" s="40"/>
    </row>
    <row r="34" spans="1:12" ht="17.25">
      <c r="A34" s="3"/>
      <c r="B34" s="3"/>
      <c r="C34" s="3"/>
      <c r="D34" s="3"/>
      <c r="E34" s="3"/>
      <c r="F34" s="3"/>
      <c r="G34" s="3"/>
      <c r="J34" s="40"/>
      <c r="K34" s="40"/>
      <c r="L34" s="40"/>
    </row>
    <row r="35" spans="1:12" ht="17.25">
      <c r="A35" s="3"/>
      <c r="B35" s="3"/>
      <c r="C35" s="3"/>
      <c r="D35" s="3"/>
      <c r="E35" s="3"/>
      <c r="F35" s="3"/>
      <c r="G35" s="3"/>
      <c r="J35" s="40"/>
      <c r="K35" s="40"/>
      <c r="L35" s="40"/>
    </row>
    <row r="36" spans="1:12" ht="17.25">
      <c r="A36" s="3"/>
      <c r="B36" s="3"/>
      <c r="C36" s="3"/>
      <c r="D36" s="3"/>
      <c r="E36" s="3"/>
      <c r="F36" s="3"/>
      <c r="G36" s="3"/>
      <c r="J36" s="40"/>
      <c r="K36" s="40"/>
      <c r="L36" s="40"/>
    </row>
    <row r="37" spans="10:12" ht="17.25">
      <c r="J37" s="40"/>
      <c r="K37" s="40"/>
      <c r="L37" s="40"/>
    </row>
    <row r="38" spans="10:12" ht="17.25">
      <c r="J38" s="40"/>
      <c r="K38" s="40"/>
      <c r="L38" s="40"/>
    </row>
    <row r="39" spans="10:12" ht="17.25">
      <c r="J39" s="40"/>
      <c r="K39" s="40"/>
      <c r="L39" s="40"/>
    </row>
    <row r="40" spans="10:12" ht="17.25">
      <c r="J40" s="40"/>
      <c r="K40" s="40"/>
      <c r="L40" s="40"/>
    </row>
    <row r="41" spans="10:12" ht="17.25">
      <c r="J41" s="40"/>
      <c r="K41" s="40"/>
      <c r="L41" s="40"/>
    </row>
  </sheetData>
  <sheetProtection/>
  <mergeCells count="12"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</mergeCells>
  <printOptions horizontalCentered="1" verticalCentered="1"/>
  <pageMargins left="0.17" right="0.17" top="0.35" bottom="0.22" header="0.24" footer="0.16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93" t="s">
        <v>2</v>
      </c>
      <c r="B3" s="93"/>
      <c r="C3" s="93"/>
      <c r="D3" s="93"/>
      <c r="E3" s="93"/>
      <c r="F3" s="93"/>
      <c r="G3" s="93"/>
      <c r="H3" s="6"/>
    </row>
    <row r="4" spans="1:22" ht="18" customHeight="1">
      <c r="A4" s="93" t="s">
        <v>62</v>
      </c>
      <c r="B4" s="93"/>
      <c r="C4" s="93"/>
      <c r="D4" s="93"/>
      <c r="E4" s="93"/>
      <c r="F4" s="93"/>
      <c r="G4" s="93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93" t="s">
        <v>73</v>
      </c>
      <c r="B5" s="93"/>
      <c r="C5" s="93"/>
      <c r="D5" s="93"/>
      <c r="E5" s="93"/>
      <c r="F5" s="93"/>
      <c r="G5" s="93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4" t="s">
        <v>3</v>
      </c>
      <c r="B7" s="94"/>
      <c r="C7" s="94"/>
      <c r="D7" s="94"/>
      <c r="E7" s="85" t="s">
        <v>63</v>
      </c>
      <c r="F7" s="85" t="s">
        <v>64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4"/>
      <c r="B8" s="94"/>
      <c r="C8" s="94"/>
      <c r="D8" s="94"/>
      <c r="E8" s="85"/>
      <c r="F8" s="85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9" t="s">
        <v>6</v>
      </c>
      <c r="B9" s="49"/>
      <c r="C9" s="49"/>
      <c r="D9" s="49"/>
      <c r="E9" s="75">
        <v>48</v>
      </c>
      <c r="F9" s="59">
        <v>36</v>
      </c>
      <c r="G9" s="46">
        <f>F9/E9*100-100</f>
        <v>-25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5" t="s">
        <v>7</v>
      </c>
      <c r="B10" s="45"/>
      <c r="C10" s="45"/>
      <c r="D10" s="45"/>
      <c r="E10" s="64">
        <v>1</v>
      </c>
      <c r="F10" s="72">
        <v>2</v>
      </c>
      <c r="G10" s="46">
        <f aca="true" t="shared" si="0" ref="G10:G24">F10/E10*100-100</f>
        <v>100</v>
      </c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5" t="s">
        <v>38</v>
      </c>
      <c r="B11" s="45"/>
      <c r="C11" s="45"/>
      <c r="D11" s="45"/>
      <c r="E11" s="64"/>
      <c r="F11" s="72"/>
      <c r="G11" s="46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5" t="s">
        <v>39</v>
      </c>
      <c r="B12" s="95"/>
      <c r="C12" s="95"/>
      <c r="D12" s="95"/>
      <c r="E12" s="64"/>
      <c r="F12" s="72"/>
      <c r="G12" s="46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5" t="s">
        <v>40</v>
      </c>
      <c r="B13" s="45"/>
      <c r="C13" s="45"/>
      <c r="D13" s="45"/>
      <c r="E13" s="64"/>
      <c r="F13" s="72">
        <v>2</v>
      </c>
      <c r="G13" s="46"/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5" t="s">
        <v>41</v>
      </c>
      <c r="B14" s="45"/>
      <c r="C14" s="45"/>
      <c r="D14" s="45"/>
      <c r="E14" s="64">
        <v>1</v>
      </c>
      <c r="F14" s="72"/>
      <c r="G14" s="46">
        <f t="shared" si="0"/>
        <v>-100</v>
      </c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5" t="s">
        <v>42</v>
      </c>
      <c r="B15" s="45"/>
      <c r="C15" s="45"/>
      <c r="D15" s="45"/>
      <c r="E15" s="64">
        <v>4</v>
      </c>
      <c r="F15" s="72">
        <v>3</v>
      </c>
      <c r="G15" s="46">
        <f t="shared" si="0"/>
        <v>-25</v>
      </c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5" t="s">
        <v>43</v>
      </c>
      <c r="B16" s="45"/>
      <c r="C16" s="45"/>
      <c r="D16" s="45"/>
      <c r="E16" s="64"/>
      <c r="F16" s="72">
        <v>1</v>
      </c>
      <c r="G16" s="46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7" t="s">
        <v>44</v>
      </c>
      <c r="B17" s="97"/>
      <c r="C17" s="97"/>
      <c r="D17" s="97"/>
      <c r="E17" s="65">
        <v>25</v>
      </c>
      <c r="F17" s="72">
        <v>19</v>
      </c>
      <c r="G17" s="46">
        <f t="shared" si="0"/>
        <v>-24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5" t="s">
        <v>8</v>
      </c>
      <c r="B18" s="95"/>
      <c r="C18" s="95"/>
      <c r="D18" s="95"/>
      <c r="E18" s="64"/>
      <c r="F18" s="72"/>
      <c r="G18" s="46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5" t="s">
        <v>9</v>
      </c>
      <c r="B19" s="45"/>
      <c r="C19" s="45"/>
      <c r="D19" s="45"/>
      <c r="E19" s="64">
        <v>6</v>
      </c>
      <c r="F19" s="72">
        <v>2</v>
      </c>
      <c r="G19" s="46">
        <f t="shared" si="0"/>
        <v>-66.66666666666667</v>
      </c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8" t="s">
        <v>10</v>
      </c>
      <c r="B20" s="98"/>
      <c r="C20" s="98"/>
      <c r="D20" s="98"/>
      <c r="E20" s="65">
        <v>8</v>
      </c>
      <c r="F20" s="72">
        <v>8</v>
      </c>
      <c r="G20" s="46"/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5" t="s">
        <v>45</v>
      </c>
      <c r="B21" s="45"/>
      <c r="C21" s="45"/>
      <c r="D21" s="45"/>
      <c r="E21" s="64">
        <v>10</v>
      </c>
      <c r="F21" s="72">
        <v>7</v>
      </c>
      <c r="G21" s="46">
        <f t="shared" si="0"/>
        <v>-30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7" t="s">
        <v>46</v>
      </c>
      <c r="B22" s="97"/>
      <c r="C22" s="97"/>
      <c r="D22" s="97"/>
      <c r="E22" s="65">
        <v>5</v>
      </c>
      <c r="F22" s="72"/>
      <c r="G22" s="46">
        <f t="shared" si="0"/>
        <v>-100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5" t="s">
        <v>47</v>
      </c>
      <c r="B23" s="45"/>
      <c r="C23" s="45"/>
      <c r="D23" s="45"/>
      <c r="E23" s="64">
        <v>2</v>
      </c>
      <c r="F23" s="72">
        <v>2</v>
      </c>
      <c r="G23" s="46"/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63">
        <f t="shared" si="0"/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6" t="s">
        <v>61</v>
      </c>
      <c r="B25" s="96"/>
      <c r="C25" s="96"/>
      <c r="D25" s="96"/>
      <c r="E25" s="96"/>
      <c r="F25" s="96"/>
      <c r="G25" s="96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A3:G3"/>
    <mergeCell ref="A4:G4"/>
    <mergeCell ref="A5:G5"/>
    <mergeCell ref="A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5" t="s">
        <v>2</v>
      </c>
      <c r="B3" s="105"/>
      <c r="C3" s="105"/>
      <c r="D3" s="105"/>
      <c r="E3" s="105"/>
      <c r="F3" s="105"/>
      <c r="G3" s="105"/>
      <c r="H3" s="6"/>
    </row>
    <row r="4" spans="1:13" ht="18" customHeight="1">
      <c r="A4" s="105" t="s">
        <v>48</v>
      </c>
      <c r="B4" s="105"/>
      <c r="C4" s="105"/>
      <c r="D4" s="105"/>
      <c r="E4" s="105"/>
      <c r="F4" s="105"/>
      <c r="G4" s="105"/>
      <c r="H4" s="6"/>
      <c r="K4" s="6"/>
      <c r="L4" s="6"/>
      <c r="M4" s="6"/>
    </row>
    <row r="5" spans="1:13" ht="18" customHeight="1">
      <c r="A5" s="105" t="s">
        <v>74</v>
      </c>
      <c r="B5" s="105"/>
      <c r="C5" s="105"/>
      <c r="D5" s="105"/>
      <c r="E5" s="105"/>
      <c r="F5" s="105"/>
      <c r="G5" s="105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4" t="s">
        <v>3</v>
      </c>
      <c r="B7" s="94"/>
      <c r="C7" s="94"/>
      <c r="D7" s="94"/>
      <c r="E7" s="92" t="s">
        <v>60</v>
      </c>
      <c r="F7" s="92" t="s">
        <v>64</v>
      </c>
      <c r="G7" s="36" t="s">
        <v>4</v>
      </c>
      <c r="H7" s="100" t="s">
        <v>36</v>
      </c>
      <c r="I7" s="101"/>
      <c r="K7" s="6"/>
      <c r="L7" s="6"/>
      <c r="M7" s="6"/>
    </row>
    <row r="8" spans="1:13" ht="18" customHeight="1" thickBot="1">
      <c r="A8" s="94"/>
      <c r="B8" s="94"/>
      <c r="C8" s="94"/>
      <c r="D8" s="94"/>
      <c r="E8" s="104"/>
      <c r="F8" s="104"/>
      <c r="G8" s="36" t="s">
        <v>5</v>
      </c>
      <c r="H8" s="33" t="s">
        <v>60</v>
      </c>
      <c r="I8" s="25" t="s">
        <v>64</v>
      </c>
      <c r="K8" s="6"/>
      <c r="L8" s="6"/>
      <c r="M8" s="6"/>
    </row>
    <row r="9" spans="1:13" ht="18" customHeight="1">
      <c r="A9" s="48" t="s">
        <v>50</v>
      </c>
      <c r="B9" s="48"/>
      <c r="C9" s="48"/>
      <c r="D9" s="49"/>
      <c r="E9" s="44">
        <v>5.51</v>
      </c>
      <c r="F9" s="62">
        <v>4.5</v>
      </c>
      <c r="G9" s="50">
        <f>F9/E9*100-100</f>
        <v>-18.330308529945555</v>
      </c>
      <c r="H9" s="102" t="s">
        <v>68</v>
      </c>
      <c r="I9" s="103"/>
      <c r="J9" s="8"/>
      <c r="K9" s="6"/>
      <c r="L9" s="6"/>
      <c r="M9" s="6"/>
    </row>
    <row r="10" spans="1:13" ht="18" customHeight="1">
      <c r="A10" s="45" t="s">
        <v>7</v>
      </c>
      <c r="B10" s="45"/>
      <c r="C10" s="45"/>
      <c r="D10" s="45"/>
      <c r="E10" s="50">
        <f>'млад смерт абсцифры'!E10*1000/'млад см на 1000 род'!H10</f>
        <v>0.11697274535033338</v>
      </c>
      <c r="F10" s="50">
        <f>'млад смерт абсцифры'!F10*1000/'млад см на 1000 род'!I10</f>
        <v>0.2721829069134458</v>
      </c>
      <c r="G10" s="76">
        <f aca="true" t="shared" si="0" ref="G10:G23">F10/E10*100-100</f>
        <v>132.6891671203048</v>
      </c>
      <c r="H10" s="79">
        <v>8549</v>
      </c>
      <c r="I10" s="80">
        <v>7348</v>
      </c>
      <c r="J10" s="8"/>
      <c r="K10" s="6"/>
      <c r="L10" s="6"/>
      <c r="M10" s="6"/>
    </row>
    <row r="11" spans="1:13" ht="18" customHeight="1">
      <c r="A11" s="45" t="s">
        <v>38</v>
      </c>
      <c r="B11" s="45"/>
      <c r="C11" s="45"/>
      <c r="D11" s="45"/>
      <c r="E11" s="50">
        <f>'млад смерт абсцифры'!E11*1000/'млад см на 1000 род'!H11</f>
        <v>0</v>
      </c>
      <c r="F11" s="50">
        <f>'млад смерт абсцифры'!F11*1000/'млад см на 1000 род'!I11</f>
        <v>0</v>
      </c>
      <c r="G11" s="76"/>
      <c r="H11" s="79">
        <v>8549</v>
      </c>
      <c r="I11" s="80">
        <v>7348</v>
      </c>
      <c r="J11" s="8"/>
      <c r="K11" s="6"/>
      <c r="L11" s="6"/>
      <c r="M11" s="6"/>
    </row>
    <row r="12" spans="1:13" ht="18" customHeight="1">
      <c r="A12" s="95" t="s">
        <v>39</v>
      </c>
      <c r="B12" s="95"/>
      <c r="C12" s="95"/>
      <c r="D12" s="95"/>
      <c r="E12" s="50">
        <f>'млад смерт абсцифры'!E12*1000/'млад см на 1000 род'!H12</f>
        <v>0</v>
      </c>
      <c r="F12" s="50">
        <f>'млад смерт абсцифры'!F12*1000/'млад см на 1000 род'!I12</f>
        <v>0</v>
      </c>
      <c r="G12" s="76"/>
      <c r="H12" s="79">
        <v>8549</v>
      </c>
      <c r="I12" s="80">
        <v>7348</v>
      </c>
      <c r="J12" s="8"/>
      <c r="K12" s="6"/>
      <c r="L12" s="6"/>
      <c r="M12" s="6"/>
    </row>
    <row r="13" spans="1:13" ht="18" customHeight="1">
      <c r="A13" s="45" t="s">
        <v>40</v>
      </c>
      <c r="B13" s="45"/>
      <c r="C13" s="45"/>
      <c r="D13" s="45"/>
      <c r="E13" s="50">
        <f>'млад смерт абсцифры'!E13*1000/'млад см на 1000 род'!H13</f>
        <v>0</v>
      </c>
      <c r="F13" s="50">
        <f>'млад смерт абсцифры'!F13*1000/'млад см на 1000 род'!I13</f>
        <v>0.2721829069134458</v>
      </c>
      <c r="G13" s="76"/>
      <c r="H13" s="79">
        <v>8549</v>
      </c>
      <c r="I13" s="80">
        <v>7348</v>
      </c>
      <c r="J13" s="8"/>
      <c r="K13" s="6"/>
      <c r="L13" s="6"/>
      <c r="M13" s="6"/>
    </row>
    <row r="14" spans="1:13" ht="19.5" customHeight="1">
      <c r="A14" s="45" t="s">
        <v>41</v>
      </c>
      <c r="B14" s="45"/>
      <c r="C14" s="45"/>
      <c r="D14" s="45"/>
      <c r="E14" s="50">
        <f>'млад смерт абсцифры'!E14*1000/'млад см на 1000 род'!H14</f>
        <v>0.11697274535033338</v>
      </c>
      <c r="F14" s="50">
        <f>'млад смерт абсцифры'!F14*1000/'млад см на 1000 род'!I14</f>
        <v>0</v>
      </c>
      <c r="G14" s="76">
        <f t="shared" si="0"/>
        <v>-100</v>
      </c>
      <c r="H14" s="79">
        <v>8549</v>
      </c>
      <c r="I14" s="80">
        <v>7348</v>
      </c>
      <c r="J14" s="8"/>
      <c r="K14" s="6"/>
      <c r="L14" s="6"/>
      <c r="M14" s="6"/>
    </row>
    <row r="15" spans="1:13" ht="18" customHeight="1">
      <c r="A15" s="45" t="s">
        <v>42</v>
      </c>
      <c r="B15" s="45"/>
      <c r="C15" s="45"/>
      <c r="D15" s="45"/>
      <c r="E15" s="50">
        <f>'млад смерт абсцифры'!E15*1000/'млад см на 1000 род'!H15</f>
        <v>0.4678909814013335</v>
      </c>
      <c r="F15" s="50">
        <f>'млад смерт абсцифры'!F15*1000/'млад см на 1000 род'!I15</f>
        <v>0.40827436037016873</v>
      </c>
      <c r="G15" s="76">
        <f t="shared" si="0"/>
        <v>-12.741562329885696</v>
      </c>
      <c r="H15" s="79">
        <v>8549</v>
      </c>
      <c r="I15" s="80">
        <v>7348</v>
      </c>
      <c r="J15" s="8"/>
      <c r="K15" s="6"/>
      <c r="L15" s="6"/>
      <c r="M15" s="6"/>
    </row>
    <row r="16" spans="1:13" ht="18" customHeight="1">
      <c r="A16" s="45" t="s">
        <v>43</v>
      </c>
      <c r="B16" s="45"/>
      <c r="C16" s="45"/>
      <c r="D16" s="45"/>
      <c r="E16" s="50">
        <f>'млад смерт абсцифры'!E16*1000/'млад см на 1000 род'!H16</f>
        <v>0</v>
      </c>
      <c r="F16" s="50">
        <f>'млад смерт абсцифры'!F16*1000/'млад см на 1000 род'!I16</f>
        <v>0.1360914534567229</v>
      </c>
      <c r="G16" s="76"/>
      <c r="H16" s="79">
        <v>8549</v>
      </c>
      <c r="I16" s="80">
        <v>7348</v>
      </c>
      <c r="J16" s="8"/>
      <c r="K16" s="6"/>
      <c r="L16" s="6"/>
      <c r="M16" s="6"/>
    </row>
    <row r="17" spans="1:13" ht="18" customHeight="1">
      <c r="A17" s="97" t="s">
        <v>44</v>
      </c>
      <c r="B17" s="97"/>
      <c r="C17" s="97"/>
      <c r="D17" s="97"/>
      <c r="E17" s="50">
        <f>'млад смерт абсцифры'!E17*1000/'млад см на 1000 род'!H17</f>
        <v>2.9243186337583342</v>
      </c>
      <c r="F17" s="50">
        <f>'млад смерт абсцифры'!F17*1000/'млад см на 1000 род'!I17</f>
        <v>2.5857376156777354</v>
      </c>
      <c r="G17" s="76">
        <f t="shared" si="0"/>
        <v>-11.578116494284146</v>
      </c>
      <c r="H17" s="79">
        <v>8549</v>
      </c>
      <c r="I17" s="80">
        <v>7348</v>
      </c>
      <c r="J17" s="8"/>
      <c r="K17" s="6"/>
      <c r="L17" s="6"/>
      <c r="M17" s="6"/>
    </row>
    <row r="18" spans="1:13" ht="18" customHeight="1">
      <c r="A18" s="95" t="s">
        <v>8</v>
      </c>
      <c r="B18" s="95"/>
      <c r="C18" s="95"/>
      <c r="D18" s="95"/>
      <c r="E18" s="50">
        <f>'млад смерт абсцифры'!E18*1000/'млад см на 1000 род'!H18</f>
        <v>0</v>
      </c>
      <c r="F18" s="50">
        <f>'млад смерт абсцифры'!F18*1000/'млад см на 1000 род'!I18</f>
        <v>0</v>
      </c>
      <c r="G18" s="76"/>
      <c r="H18" s="79">
        <v>8549</v>
      </c>
      <c r="I18" s="80">
        <v>7348</v>
      </c>
      <c r="J18" s="8"/>
      <c r="K18" s="6"/>
      <c r="L18" s="6"/>
      <c r="M18" s="6"/>
    </row>
    <row r="19" spans="1:13" ht="18" customHeight="1">
      <c r="A19" s="45" t="s">
        <v>9</v>
      </c>
      <c r="B19" s="45"/>
      <c r="C19" s="45"/>
      <c r="D19" s="45"/>
      <c r="E19" s="50">
        <f>'млад смерт абсцифры'!E19*1000/'млад см на 1000 род'!H19</f>
        <v>0.7018364721020003</v>
      </c>
      <c r="F19" s="50">
        <f>'млад смерт абсцифры'!F19*1000/'млад см на 1000 род'!I19</f>
        <v>0.2721829069134458</v>
      </c>
      <c r="G19" s="76">
        <f t="shared" si="0"/>
        <v>-61.218472146615866</v>
      </c>
      <c r="H19" s="79">
        <v>8549</v>
      </c>
      <c r="I19" s="80">
        <v>7348</v>
      </c>
      <c r="J19" s="8"/>
      <c r="K19" s="6"/>
      <c r="L19" s="6"/>
      <c r="M19" s="6"/>
    </row>
    <row r="20" spans="1:13" ht="18" customHeight="1">
      <c r="A20" s="98" t="s">
        <v>10</v>
      </c>
      <c r="B20" s="98"/>
      <c r="C20" s="98"/>
      <c r="D20" s="98"/>
      <c r="E20" s="50">
        <f>'млад смерт абсцифры'!E20*1000/'млад см на 1000 род'!H20</f>
        <v>0.935781962802667</v>
      </c>
      <c r="F20" s="50">
        <f>'млад смерт абсцифры'!F20*1000/'млад см на 1000 род'!I20</f>
        <v>1.0887316276537833</v>
      </c>
      <c r="G20" s="76">
        <f t="shared" si="0"/>
        <v>16.3445835601524</v>
      </c>
      <c r="H20" s="79">
        <v>8549</v>
      </c>
      <c r="I20" s="80">
        <v>7348</v>
      </c>
      <c r="J20" s="8"/>
      <c r="K20" s="6"/>
      <c r="L20" s="6"/>
      <c r="M20" s="6"/>
    </row>
    <row r="21" spans="1:13" ht="18" customHeight="1">
      <c r="A21" s="45" t="s">
        <v>45</v>
      </c>
      <c r="B21" s="45"/>
      <c r="C21" s="45"/>
      <c r="D21" s="45"/>
      <c r="E21" s="50">
        <f>'млад смерт абсцифры'!E21*1000/'млад см на 1000 род'!H21</f>
        <v>1.1697274535033337</v>
      </c>
      <c r="F21" s="50">
        <f>'млад смерт абсцифры'!F21*1000/'млад см на 1000 род'!I21</f>
        <v>0.9526401741970604</v>
      </c>
      <c r="G21" s="76">
        <f t="shared" si="0"/>
        <v>-18.558791507893318</v>
      </c>
      <c r="H21" s="79">
        <v>8549</v>
      </c>
      <c r="I21" s="80">
        <v>7348</v>
      </c>
      <c r="K21" s="6"/>
      <c r="L21" s="6"/>
      <c r="M21" s="6"/>
    </row>
    <row r="22" spans="1:13" ht="18" customHeight="1">
      <c r="A22" s="97" t="s">
        <v>46</v>
      </c>
      <c r="B22" s="97"/>
      <c r="C22" s="97"/>
      <c r="D22" s="97"/>
      <c r="E22" s="50">
        <f>'млад смерт абсцифры'!E22*1000/'млад см на 1000 род'!H22</f>
        <v>0.5848637267516669</v>
      </c>
      <c r="F22" s="50">
        <f>'млад смерт абсцифры'!F22*1000/'млад см на 1000 род'!I22</f>
        <v>0</v>
      </c>
      <c r="G22" s="76">
        <f t="shared" si="0"/>
        <v>-100</v>
      </c>
      <c r="H22" s="79">
        <v>8549</v>
      </c>
      <c r="I22" s="80">
        <v>7348</v>
      </c>
      <c r="K22" s="6"/>
      <c r="L22" s="6"/>
      <c r="M22" s="6"/>
    </row>
    <row r="23" spans="1:13" ht="18" customHeight="1">
      <c r="A23" s="73" t="s">
        <v>47</v>
      </c>
      <c r="B23" s="73"/>
      <c r="C23" s="73"/>
      <c r="D23" s="73"/>
      <c r="E23" s="50">
        <f>'млад смерт абсцифры'!E23*1000/'млад см на 1000 род'!H23</f>
        <v>0.23394549070066675</v>
      </c>
      <c r="F23" s="50">
        <f>'млад смерт абсцифры'!F23*1000/'млад см на 1000 род'!I23</f>
        <v>0.2721829069134458</v>
      </c>
      <c r="G23" s="76">
        <f t="shared" si="0"/>
        <v>16.3445835601524</v>
      </c>
      <c r="H23" s="79">
        <v>8549</v>
      </c>
      <c r="I23" s="80">
        <v>7348</v>
      </c>
      <c r="K23" s="6"/>
      <c r="L23" s="6"/>
      <c r="M23" s="6"/>
    </row>
    <row r="24" spans="1:13" ht="18" customHeight="1">
      <c r="A24" s="99" t="s">
        <v>70</v>
      </c>
      <c r="B24" s="99"/>
      <c r="C24" s="99"/>
      <c r="D24" s="99"/>
      <c r="E24" s="99"/>
      <c r="F24" s="99"/>
      <c r="G24" s="99"/>
      <c r="H24" s="78"/>
      <c r="I24" s="77"/>
      <c r="K24" s="6"/>
      <c r="L24" s="6"/>
      <c r="M24" s="6"/>
    </row>
    <row r="25" spans="1:13" ht="18" customHeight="1">
      <c r="A25" s="109"/>
      <c r="B25" s="109"/>
      <c r="C25" s="109"/>
      <c r="D25" s="109"/>
      <c r="E25" s="109"/>
      <c r="F25" s="109"/>
      <c r="G25" s="109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106"/>
      <c r="B30" s="106"/>
      <c r="C30" s="106"/>
      <c r="D30" s="106"/>
      <c r="E30" s="27"/>
      <c r="F30" s="28"/>
      <c r="G30" s="6"/>
      <c r="H30" s="6"/>
      <c r="K30" s="6"/>
      <c r="L30" s="6"/>
      <c r="M30" s="6"/>
    </row>
    <row r="31" spans="1:13" ht="15">
      <c r="A31" s="107"/>
      <c r="B31" s="107"/>
      <c r="C31" s="107"/>
      <c r="D31" s="107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108"/>
      <c r="B33" s="108"/>
      <c r="C33" s="108"/>
      <c r="D33" s="108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106"/>
      <c r="B35" s="106"/>
      <c r="C35" s="106"/>
      <c r="D35" s="106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2017-10-24T11:34:58Z</cp:lastPrinted>
  <dcterms:created xsi:type="dcterms:W3CDTF">2010-08-26T07:05:00Z</dcterms:created>
  <dcterms:modified xsi:type="dcterms:W3CDTF">2017-10-26T08:44:56Z</dcterms:modified>
  <cp:category/>
  <cp:version/>
  <cp:contentType/>
  <cp:contentStatus/>
</cp:coreProperties>
</file>