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2390" tabRatio="783" activeTab="3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</sheets>
  <definedNames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абс.цифры'!$A$1:$I$29</definedName>
  </definedNames>
  <calcPr fullCalcOnLoad="1"/>
</workbook>
</file>

<file path=xl/sharedStrings.xml><?xml version="1.0" encoding="utf-8"?>
<sst xmlns="http://schemas.openxmlformats.org/spreadsheetml/2006/main" count="140" uniqueCount="77">
  <si>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</si>
  <si>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</si>
  <si>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</si>
  <si>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</si>
  <si>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</si>
  <si>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</si>
  <si>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</si>
  <si>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</si>
  <si>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</si>
  <si>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</si>
  <si>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</si>
  <si>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</si>
  <si>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</si>
  <si>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</si>
  <si>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</si>
  <si>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всего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</si>
  <si>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</si>
  <si>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</si>
  <si>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</si>
  <si>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</si>
  <si>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</si>
  <si>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</si>
  <si>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</si>
  <si>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</si>
  <si>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</si>
  <si>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</si>
  <si>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</si>
  <si>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</si>
  <si>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</si>
  <si>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</si>
  <si>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</si>
  <si>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</si>
  <si>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</si>
  <si>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</si>
  <si>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</si>
  <si>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</si>
  <si>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</si>
  <si>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</si>
  <si>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</si>
  <si>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</si>
  <si>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</si>
  <si>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</si>
  <si>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</si>
  <si>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</si>
  <si>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</si>
  <si>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</si>
  <si>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</si>
  <si>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</si>
  <si>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</si>
  <si>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</si>
  <si>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</si>
  <si>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</si>
  <si>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</si>
  <si>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</si>
  <si>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</si>
  <si>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</si>
  <si>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</si>
  <si>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</si>
  <si>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</si>
  <si>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</si>
  <si>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</si>
  <si>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2016г.</t>
  </si>
  <si>
    <t>* рассчет Комистат, по причинам- рассчет РБМС</t>
  </si>
  <si>
    <t>*по данным Комистат</t>
  </si>
  <si>
    <t>ПО ПРИЧИНАМ (абсолютные цифры*)</t>
  </si>
  <si>
    <t>2016г</t>
  </si>
  <si>
    <t>2017г.</t>
  </si>
  <si>
    <t>* информация рассчитана РБМС на население 01.01.2016г</t>
  </si>
  <si>
    <t>2017г</t>
  </si>
  <si>
    <t>на 1000 населения</t>
  </si>
  <si>
    <t>01.01 2016</t>
  </si>
  <si>
    <t>Городской округ Вуктыл</t>
  </si>
  <si>
    <t>Всего  по комистату</t>
  </si>
  <si>
    <t>(абсолютные цифры*) за  январь-март 2016-2017 г.г.</t>
  </si>
  <si>
    <t xml:space="preserve">за  январь-март 2016-2017 г.г. </t>
  </si>
  <si>
    <t>ПО РЕСПУБЛИКЕ КОМИ за  январь-март 2016-2017 г.г.</t>
  </si>
  <si>
    <t>ПО РЕСПУБЛИКЕ КОМИ  за январь-март 2016-2017 г.г.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</si>
</sst>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[$-FC19]d\ mmmm\ yyyy\ &quot;г.&quot;"/>
    <numFmt numFmtId="173" formatCode="#,##0.0"/>
    <numFmt numFmtId="174" formatCode="#,##0.0&quot;р.&quot;"/>
  </numFmts>
  <fonts count="6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64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9" fillId="0" borderId="13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16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/>
    </xf>
    <xf numFmtId="1" fontId="16" fillId="0" borderId="15" xfId="53" applyNumberFormat="1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1" fontId="59" fillId="0" borderId="0" xfId="53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173" fontId="12" fillId="0" borderId="15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33" borderId="23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F6" sqref="F6:G6"/>
    </sheetView>
  </sheetViews>
  <sheetFormatPr defaultColWidth="9.00390625" defaultRowHeight="12.75"/>
  <cols>
    <col min="1" max="1" width="77.25390625" style="2" bestFit="1" customWidth="1"/>
    <col min="2" max="2" width="13.75390625" style="2" customWidth="1"/>
    <col min="3" max="3" width="11.625" style="2" customWidth="1"/>
    <col min="4" max="4" width="13.125" style="2" customWidth="1"/>
    <col min="5" max="5" width="12.625" style="2" customWidth="1"/>
    <col min="6" max="6" width="10.125" style="2" customWidth="1"/>
    <col min="7" max="7" width="12.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16.25390625" style="2" customWidth="1"/>
    <col min="13" max="13" width="9.125" style="2" customWidth="1"/>
    <col min="14" max="14" width="10.875" style="2" bestFit="1" customWidth="1"/>
    <col min="15" max="15" width="39.00390625" style="2" customWidth="1"/>
    <col min="16" max="16384" width="9.125" style="2" customWidth="1"/>
  </cols>
  <sheetData>
    <row r="1" spans="1:8" ht="18.75">
      <c r="A1" s="79" t="s">
        <v>0</v>
      </c>
      <c r="B1" s="79"/>
      <c r="C1" s="79"/>
      <c r="D1" s="79"/>
      <c r="E1" s="79"/>
      <c r="F1" s="79"/>
      <c r="G1" s="79"/>
      <c r="H1" s="1"/>
    </row>
    <row r="2" spans="1:8" ht="18.75">
      <c r="A2" s="79" t="s">
        <v>73</v>
      </c>
      <c r="B2" s="79"/>
      <c r="C2" s="79"/>
      <c r="D2" s="79"/>
      <c r="E2" s="79"/>
      <c r="F2" s="79"/>
      <c r="G2" s="79"/>
      <c r="H2" s="1"/>
    </row>
    <row r="3" spans="1:12" ht="18" customHeight="1">
      <c r="A3" s="80" t="s">
        <v>1</v>
      </c>
      <c r="B3" s="81" t="s">
        <v>14</v>
      </c>
      <c r="C3" s="81"/>
      <c r="D3" s="82" t="s">
        <v>15</v>
      </c>
      <c r="E3" s="82"/>
      <c r="F3" s="82" t="s">
        <v>16</v>
      </c>
      <c r="G3" s="82"/>
      <c r="H3" s="77" t="s">
        <v>50</v>
      </c>
      <c r="I3" s="77"/>
      <c r="J3" s="3"/>
      <c r="K3" s="4"/>
      <c r="L3" s="3"/>
    </row>
    <row r="4" spans="1:14" ht="18" customHeight="1">
      <c r="A4" s="80"/>
      <c r="B4" s="81"/>
      <c r="C4" s="81"/>
      <c r="D4" s="82"/>
      <c r="E4" s="82"/>
      <c r="F4" s="82"/>
      <c r="G4" s="82"/>
      <c r="H4" s="77"/>
      <c r="I4" s="77"/>
      <c r="J4" s="83" t="s">
        <v>38</v>
      </c>
      <c r="K4" s="83"/>
      <c r="L4" s="78"/>
      <c r="M4" s="78"/>
      <c r="N4" s="3"/>
    </row>
    <row r="5" spans="1:14" ht="18" customHeight="1">
      <c r="A5" s="80"/>
      <c r="B5" s="49" t="s">
        <v>65</v>
      </c>
      <c r="C5" s="49" t="s">
        <v>68</v>
      </c>
      <c r="D5" s="49" t="s">
        <v>65</v>
      </c>
      <c r="E5" s="49" t="s">
        <v>68</v>
      </c>
      <c r="F5" s="49" t="s">
        <v>65</v>
      </c>
      <c r="G5" s="49" t="s">
        <v>68</v>
      </c>
      <c r="H5" s="49" t="s">
        <v>65</v>
      </c>
      <c r="I5" s="49" t="s">
        <v>68</v>
      </c>
      <c r="J5" s="69" t="s">
        <v>70</v>
      </c>
      <c r="K5" s="70">
        <v>42736</v>
      </c>
      <c r="M5" s="62"/>
      <c r="N5" s="3"/>
    </row>
    <row r="6" spans="1:14" ht="18" customHeight="1">
      <c r="A6" s="61" t="s">
        <v>17</v>
      </c>
      <c r="B6" s="52">
        <v>2803</v>
      </c>
      <c r="C6" s="63">
        <v>2474</v>
      </c>
      <c r="D6" s="52">
        <v>2775</v>
      </c>
      <c r="E6" s="63">
        <v>2737</v>
      </c>
      <c r="F6" s="52">
        <v>13</v>
      </c>
      <c r="G6" s="63">
        <v>14</v>
      </c>
      <c r="H6" s="51">
        <f aca="true" t="shared" si="0" ref="H6:H28">B6-D6</f>
        <v>28</v>
      </c>
      <c r="I6" s="52">
        <f>C6-E6</f>
        <v>-263</v>
      </c>
      <c r="J6" s="43">
        <v>856831</v>
      </c>
      <c r="K6" s="43">
        <v>850554</v>
      </c>
      <c r="L6" s="3"/>
      <c r="M6" s="8"/>
      <c r="N6" s="8"/>
    </row>
    <row r="7" spans="1:14" ht="18" customHeight="1">
      <c r="A7" s="53" t="s">
        <v>53</v>
      </c>
      <c r="B7" s="52">
        <v>2137</v>
      </c>
      <c r="C7" s="63">
        <v>1874</v>
      </c>
      <c r="D7" s="52">
        <v>1963</v>
      </c>
      <c r="E7" s="63">
        <v>1919</v>
      </c>
      <c r="F7" s="52">
        <v>11</v>
      </c>
      <c r="G7" s="63">
        <v>12</v>
      </c>
      <c r="H7" s="51">
        <f t="shared" si="0"/>
        <v>174</v>
      </c>
      <c r="I7" s="52">
        <f aca="true" t="shared" si="1" ref="I7:I28">C7-E7</f>
        <v>-45</v>
      </c>
      <c r="J7" s="66">
        <v>667146</v>
      </c>
      <c r="K7" s="44">
        <v>663428</v>
      </c>
      <c r="L7" s="3"/>
      <c r="M7" s="8"/>
      <c r="N7" s="8"/>
    </row>
    <row r="8" spans="1:14" ht="18" customHeight="1">
      <c r="A8" s="53" t="s">
        <v>52</v>
      </c>
      <c r="B8" s="52">
        <v>666</v>
      </c>
      <c r="C8" s="63">
        <v>600</v>
      </c>
      <c r="D8" s="52">
        <v>812</v>
      </c>
      <c r="E8" s="63">
        <v>818</v>
      </c>
      <c r="F8" s="52">
        <v>2</v>
      </c>
      <c r="G8" s="63">
        <v>2</v>
      </c>
      <c r="H8" s="51">
        <f t="shared" si="0"/>
        <v>-146</v>
      </c>
      <c r="I8" s="52">
        <f t="shared" si="1"/>
        <v>-218</v>
      </c>
      <c r="J8" s="66">
        <v>189685</v>
      </c>
      <c r="K8" s="44">
        <v>187126</v>
      </c>
      <c r="L8" s="15"/>
      <c r="M8" s="8"/>
      <c r="N8" s="8"/>
    </row>
    <row r="9" spans="1:17" ht="18" customHeight="1">
      <c r="A9" s="53" t="s">
        <v>71</v>
      </c>
      <c r="B9" s="52">
        <v>56</v>
      </c>
      <c r="C9" s="50">
        <v>36</v>
      </c>
      <c r="D9" s="50">
        <v>45</v>
      </c>
      <c r="E9" s="50">
        <v>47</v>
      </c>
      <c r="F9" s="50"/>
      <c r="G9" s="50"/>
      <c r="H9" s="51">
        <f t="shared" si="0"/>
        <v>11</v>
      </c>
      <c r="I9" s="52">
        <f t="shared" si="1"/>
        <v>-11</v>
      </c>
      <c r="J9" s="65">
        <v>12348</v>
      </c>
      <c r="K9" s="65">
        <v>12042</v>
      </c>
      <c r="L9" s="15"/>
      <c r="M9" s="8"/>
      <c r="N9" s="8"/>
      <c r="O9" s="67"/>
      <c r="P9" s="15"/>
      <c r="Q9" s="15"/>
    </row>
    <row r="10" spans="1:17" ht="18" customHeight="1">
      <c r="A10" s="53" t="s">
        <v>18</v>
      </c>
      <c r="B10" s="52">
        <v>64</v>
      </c>
      <c r="C10" s="63">
        <v>65</v>
      </c>
      <c r="D10" s="50">
        <v>92</v>
      </c>
      <c r="E10" s="63">
        <v>84</v>
      </c>
      <c r="F10" s="50"/>
      <c r="G10" s="50"/>
      <c r="H10" s="51">
        <f t="shared" si="0"/>
        <v>-28</v>
      </c>
      <c r="I10" s="52">
        <f t="shared" si="1"/>
        <v>-19</v>
      </c>
      <c r="J10" s="65">
        <v>17557</v>
      </c>
      <c r="K10" s="65">
        <v>17410</v>
      </c>
      <c r="L10" s="15"/>
      <c r="M10" s="8"/>
      <c r="N10" s="8"/>
      <c r="O10" s="67"/>
      <c r="P10" s="15"/>
      <c r="Q10" s="15"/>
    </row>
    <row r="11" spans="1:17" ht="18" customHeight="1">
      <c r="A11" s="53" t="s">
        <v>19</v>
      </c>
      <c r="B11" s="52">
        <v>58</v>
      </c>
      <c r="C11" s="50">
        <v>46</v>
      </c>
      <c r="D11" s="50">
        <v>67</v>
      </c>
      <c r="E11" s="50">
        <v>91</v>
      </c>
      <c r="F11" s="50"/>
      <c r="G11" s="50"/>
      <c r="H11" s="51">
        <f t="shared" si="0"/>
        <v>-9</v>
      </c>
      <c r="I11" s="52">
        <f t="shared" si="1"/>
        <v>-45</v>
      </c>
      <c r="J11" s="65">
        <v>19925</v>
      </c>
      <c r="K11" s="65">
        <v>19453</v>
      </c>
      <c r="L11" s="15"/>
      <c r="M11" s="8"/>
      <c r="N11" s="8"/>
      <c r="O11" s="67"/>
      <c r="P11" s="15"/>
      <c r="Q11" s="15"/>
    </row>
    <row r="12" spans="1:17" ht="18" customHeight="1">
      <c r="A12" s="53" t="s">
        <v>20</v>
      </c>
      <c r="B12" s="52">
        <v>31</v>
      </c>
      <c r="C12" s="50">
        <v>30</v>
      </c>
      <c r="D12" s="50">
        <v>34</v>
      </c>
      <c r="E12" s="50">
        <v>27</v>
      </c>
      <c r="F12" s="52">
        <v>1</v>
      </c>
      <c r="G12" s="50"/>
      <c r="H12" s="51">
        <f t="shared" si="0"/>
        <v>-3</v>
      </c>
      <c r="I12" s="52">
        <f t="shared" si="1"/>
        <v>3</v>
      </c>
      <c r="J12" s="65">
        <v>7630</v>
      </c>
      <c r="K12" s="65">
        <v>7549</v>
      </c>
      <c r="L12" s="15"/>
      <c r="M12" s="8"/>
      <c r="N12" s="8"/>
      <c r="O12" s="67"/>
      <c r="P12" s="15"/>
      <c r="Q12" s="15"/>
    </row>
    <row r="13" spans="1:17" ht="18" customHeight="1">
      <c r="A13" s="53" t="s">
        <v>21</v>
      </c>
      <c r="B13" s="52">
        <v>77</v>
      </c>
      <c r="C13" s="50">
        <v>72</v>
      </c>
      <c r="D13" s="50">
        <v>74</v>
      </c>
      <c r="E13" s="50">
        <v>82</v>
      </c>
      <c r="F13" s="52"/>
      <c r="G13" s="50"/>
      <c r="H13" s="51">
        <f t="shared" si="0"/>
        <v>3</v>
      </c>
      <c r="I13" s="52">
        <f t="shared" si="1"/>
        <v>-10</v>
      </c>
      <c r="J13" s="65">
        <v>18814</v>
      </c>
      <c r="K13" s="65">
        <v>18593</v>
      </c>
      <c r="L13" s="15"/>
      <c r="M13" s="8"/>
      <c r="N13" s="8"/>
      <c r="O13" s="67"/>
      <c r="P13" s="15"/>
      <c r="Q13" s="15"/>
    </row>
    <row r="14" spans="1:17" ht="18" customHeight="1">
      <c r="A14" s="53" t="s">
        <v>22</v>
      </c>
      <c r="B14" s="52">
        <v>153</v>
      </c>
      <c r="C14" s="50">
        <v>135</v>
      </c>
      <c r="D14" s="50">
        <v>208</v>
      </c>
      <c r="E14" s="50">
        <v>180</v>
      </c>
      <c r="F14" s="52"/>
      <c r="G14" s="50"/>
      <c r="H14" s="51">
        <f t="shared" si="0"/>
        <v>-55</v>
      </c>
      <c r="I14" s="52">
        <f t="shared" si="1"/>
        <v>-45</v>
      </c>
      <c r="J14" s="65">
        <v>52883</v>
      </c>
      <c r="K14" s="65">
        <v>51884</v>
      </c>
      <c r="L14" s="15"/>
      <c r="M14" s="8"/>
      <c r="N14" s="8"/>
      <c r="O14" s="67"/>
      <c r="P14" s="15"/>
      <c r="Q14" s="15"/>
    </row>
    <row r="15" spans="1:17" ht="18" customHeight="1">
      <c r="A15" s="53" t="s">
        <v>23</v>
      </c>
      <c r="B15" s="52">
        <v>56</v>
      </c>
      <c r="C15" s="50">
        <v>38</v>
      </c>
      <c r="D15" s="50">
        <v>84</v>
      </c>
      <c r="E15" s="50">
        <v>99</v>
      </c>
      <c r="F15" s="50"/>
      <c r="G15" s="50"/>
      <c r="H15" s="51">
        <f t="shared" si="0"/>
        <v>-28</v>
      </c>
      <c r="I15" s="52">
        <f t="shared" si="1"/>
        <v>-61</v>
      </c>
      <c r="J15" s="65">
        <v>18179</v>
      </c>
      <c r="K15" s="65">
        <v>17816</v>
      </c>
      <c r="L15" s="15"/>
      <c r="M15" s="8"/>
      <c r="N15" s="8"/>
      <c r="O15" s="67"/>
      <c r="P15" s="15"/>
      <c r="Q15" s="15"/>
    </row>
    <row r="16" spans="1:17" ht="18" customHeight="1">
      <c r="A16" s="53" t="s">
        <v>24</v>
      </c>
      <c r="B16" s="52">
        <v>147</v>
      </c>
      <c r="C16" s="50">
        <v>129</v>
      </c>
      <c r="D16" s="50">
        <v>149</v>
      </c>
      <c r="E16" s="50">
        <v>169</v>
      </c>
      <c r="F16" s="52">
        <v>2</v>
      </c>
      <c r="G16" s="50">
        <v>2</v>
      </c>
      <c r="H16" s="51">
        <f t="shared" si="0"/>
        <v>-2</v>
      </c>
      <c r="I16" s="52">
        <f t="shared" si="1"/>
        <v>-40</v>
      </c>
      <c r="J16" s="65">
        <v>44255</v>
      </c>
      <c r="K16" s="65">
        <v>43964</v>
      </c>
      <c r="L16" s="15"/>
      <c r="M16" s="8"/>
      <c r="N16" s="8"/>
      <c r="O16" s="67"/>
      <c r="P16" s="15"/>
      <c r="Q16" s="15"/>
    </row>
    <row r="17" spans="1:17" ht="18" customHeight="1">
      <c r="A17" s="53" t="s">
        <v>25</v>
      </c>
      <c r="B17" s="52">
        <v>86</v>
      </c>
      <c r="C17" s="50">
        <v>71</v>
      </c>
      <c r="D17" s="50">
        <v>85</v>
      </c>
      <c r="E17" s="50">
        <v>78</v>
      </c>
      <c r="F17" s="50"/>
      <c r="G17" s="50"/>
      <c r="H17" s="51">
        <f t="shared" si="0"/>
        <v>1</v>
      </c>
      <c r="I17" s="52">
        <f t="shared" si="1"/>
        <v>-7</v>
      </c>
      <c r="J17" s="65">
        <v>24111</v>
      </c>
      <c r="K17" s="65">
        <v>24194</v>
      </c>
      <c r="L17" s="15"/>
      <c r="M17" s="8"/>
      <c r="N17" s="8"/>
      <c r="O17" s="67"/>
      <c r="P17" s="15"/>
      <c r="Q17" s="15"/>
    </row>
    <row r="18" spans="1:17" ht="18" customHeight="1">
      <c r="A18" s="53" t="s">
        <v>26</v>
      </c>
      <c r="B18" s="52">
        <v>38</v>
      </c>
      <c r="C18" s="50">
        <v>39</v>
      </c>
      <c r="D18" s="50">
        <v>54</v>
      </c>
      <c r="E18" s="50">
        <v>54</v>
      </c>
      <c r="F18" s="50"/>
      <c r="G18" s="50"/>
      <c r="H18" s="51">
        <f t="shared" si="0"/>
        <v>-16</v>
      </c>
      <c r="I18" s="52">
        <f t="shared" si="1"/>
        <v>-15</v>
      </c>
      <c r="J18" s="65">
        <v>13165</v>
      </c>
      <c r="K18" s="65">
        <v>13007</v>
      </c>
      <c r="L18" s="15"/>
      <c r="M18" s="8"/>
      <c r="N18" s="8"/>
      <c r="O18" s="67"/>
      <c r="P18" s="15"/>
      <c r="Q18" s="15"/>
    </row>
    <row r="19" spans="1:17" ht="18" customHeight="1">
      <c r="A19" s="53" t="s">
        <v>27</v>
      </c>
      <c r="B19" s="52">
        <v>31</v>
      </c>
      <c r="C19" s="50">
        <v>23</v>
      </c>
      <c r="D19" s="50">
        <v>42</v>
      </c>
      <c r="E19" s="50">
        <v>47</v>
      </c>
      <c r="F19" s="50"/>
      <c r="G19" s="50"/>
      <c r="H19" s="51">
        <f t="shared" si="0"/>
        <v>-11</v>
      </c>
      <c r="I19" s="52">
        <f t="shared" si="1"/>
        <v>-24</v>
      </c>
      <c r="J19" s="65">
        <v>11724</v>
      </c>
      <c r="K19" s="65">
        <v>11498</v>
      </c>
      <c r="L19" s="15"/>
      <c r="M19" s="8"/>
      <c r="N19" s="8"/>
      <c r="O19" s="67"/>
      <c r="P19" s="15"/>
      <c r="Q19" s="15"/>
    </row>
    <row r="20" spans="1:17" ht="18" customHeight="1">
      <c r="A20" s="53" t="s">
        <v>28</v>
      </c>
      <c r="B20" s="52">
        <v>58</v>
      </c>
      <c r="C20" s="50">
        <v>57</v>
      </c>
      <c r="D20" s="50">
        <v>49</v>
      </c>
      <c r="E20" s="50">
        <v>72</v>
      </c>
      <c r="F20" s="50"/>
      <c r="G20" s="50"/>
      <c r="H20" s="51">
        <f t="shared" si="0"/>
        <v>9</v>
      </c>
      <c r="I20" s="52">
        <f t="shared" si="1"/>
        <v>-15</v>
      </c>
      <c r="J20" s="65">
        <v>18104</v>
      </c>
      <c r="K20" s="65">
        <v>17903</v>
      </c>
      <c r="L20" s="15"/>
      <c r="M20" s="8"/>
      <c r="N20" s="8"/>
      <c r="O20" s="67"/>
      <c r="P20" s="15"/>
      <c r="Q20" s="15"/>
    </row>
    <row r="21" spans="1:17" ht="18" customHeight="1">
      <c r="A21" s="53" t="s">
        <v>29</v>
      </c>
      <c r="B21" s="52">
        <v>82</v>
      </c>
      <c r="C21" s="50">
        <v>68</v>
      </c>
      <c r="D21" s="50">
        <v>121</v>
      </c>
      <c r="E21" s="50">
        <v>112</v>
      </c>
      <c r="F21" s="50"/>
      <c r="G21" s="50"/>
      <c r="H21" s="51">
        <f t="shared" si="0"/>
        <v>-39</v>
      </c>
      <c r="I21" s="52">
        <f t="shared" si="1"/>
        <v>-44</v>
      </c>
      <c r="J21" s="65">
        <v>26530</v>
      </c>
      <c r="K21" s="65">
        <v>26192</v>
      </c>
      <c r="L21" s="15"/>
      <c r="M21" s="8"/>
      <c r="N21" s="8"/>
      <c r="O21" s="67"/>
      <c r="P21" s="15"/>
      <c r="Q21" s="15"/>
    </row>
    <row r="22" spans="1:17" ht="18" customHeight="1">
      <c r="A22" s="53" t="s">
        <v>30</v>
      </c>
      <c r="B22" s="52">
        <v>108</v>
      </c>
      <c r="C22" s="50">
        <v>125</v>
      </c>
      <c r="D22" s="50">
        <v>114</v>
      </c>
      <c r="E22" s="50">
        <v>110</v>
      </c>
      <c r="F22" s="52"/>
      <c r="G22" s="50">
        <v>1</v>
      </c>
      <c r="H22" s="51">
        <f t="shared" si="0"/>
        <v>-6</v>
      </c>
      <c r="I22" s="52">
        <f t="shared" si="1"/>
        <v>15</v>
      </c>
      <c r="J22" s="65">
        <v>24775</v>
      </c>
      <c r="K22" s="65">
        <v>24499</v>
      </c>
      <c r="L22" s="15"/>
      <c r="M22" s="8"/>
      <c r="N22" s="8"/>
      <c r="O22" s="67"/>
      <c r="P22" s="15"/>
      <c r="Q22" s="15"/>
    </row>
    <row r="23" spans="1:17" ht="18" customHeight="1">
      <c r="A23" s="53" t="s">
        <v>31</v>
      </c>
      <c r="B23" s="52">
        <v>51</v>
      </c>
      <c r="C23" s="50">
        <v>35</v>
      </c>
      <c r="D23" s="50">
        <v>45</v>
      </c>
      <c r="E23" s="50">
        <v>47</v>
      </c>
      <c r="F23" s="52"/>
      <c r="G23" s="50"/>
      <c r="H23" s="51">
        <f t="shared" si="0"/>
        <v>6</v>
      </c>
      <c r="I23" s="52">
        <f t="shared" si="1"/>
        <v>-12</v>
      </c>
      <c r="J23" s="65">
        <v>11689</v>
      </c>
      <c r="K23" s="65">
        <v>11552</v>
      </c>
      <c r="L23" s="15"/>
      <c r="M23" s="8"/>
      <c r="N23" s="8"/>
      <c r="O23" s="67"/>
      <c r="P23" s="15"/>
      <c r="Q23" s="15"/>
    </row>
    <row r="24" spans="1:17" ht="18" customHeight="1">
      <c r="A24" s="53" t="s">
        <v>32</v>
      </c>
      <c r="B24" s="52">
        <v>888</v>
      </c>
      <c r="C24" s="50">
        <v>796</v>
      </c>
      <c r="D24" s="50">
        <v>669</v>
      </c>
      <c r="E24" s="50">
        <v>673</v>
      </c>
      <c r="F24" s="52">
        <v>4</v>
      </c>
      <c r="G24" s="50">
        <v>7</v>
      </c>
      <c r="H24" s="51">
        <f t="shared" si="0"/>
        <v>219</v>
      </c>
      <c r="I24" s="52">
        <f t="shared" si="1"/>
        <v>123</v>
      </c>
      <c r="J24" s="65">
        <v>259406</v>
      </c>
      <c r="K24" s="65">
        <v>260448</v>
      </c>
      <c r="L24" s="15"/>
      <c r="M24" s="8"/>
      <c r="N24" s="8"/>
      <c r="O24" s="67"/>
      <c r="P24" s="15"/>
      <c r="Q24" s="15"/>
    </row>
    <row r="25" spans="1:17" ht="18" customHeight="1">
      <c r="A25" s="53" t="s">
        <v>33</v>
      </c>
      <c r="B25" s="52">
        <v>231</v>
      </c>
      <c r="C25" s="50">
        <v>198</v>
      </c>
      <c r="D25" s="50">
        <v>235</v>
      </c>
      <c r="E25" s="50">
        <v>204</v>
      </c>
      <c r="F25" s="52"/>
      <c r="G25" s="50">
        <v>1</v>
      </c>
      <c r="H25" s="51">
        <f t="shared" si="0"/>
        <v>-4</v>
      </c>
      <c r="I25" s="52">
        <f t="shared" si="1"/>
        <v>-6</v>
      </c>
      <c r="J25" s="65">
        <v>81442</v>
      </c>
      <c r="K25" s="65">
        <v>80061</v>
      </c>
      <c r="L25" s="15"/>
      <c r="M25" s="8"/>
      <c r="N25" s="8"/>
      <c r="O25" s="67"/>
      <c r="P25" s="15"/>
      <c r="Q25" s="15"/>
    </row>
    <row r="26" spans="1:17" ht="18" customHeight="1">
      <c r="A26" s="53" t="s">
        <v>34</v>
      </c>
      <c r="B26" s="52">
        <v>79</v>
      </c>
      <c r="C26" s="50">
        <v>73</v>
      </c>
      <c r="D26" s="50">
        <v>124</v>
      </c>
      <c r="E26" s="50">
        <v>123</v>
      </c>
      <c r="F26" s="52"/>
      <c r="G26" s="50">
        <v>1</v>
      </c>
      <c r="H26" s="51">
        <f t="shared" si="0"/>
        <v>-45</v>
      </c>
      <c r="I26" s="52">
        <f t="shared" si="1"/>
        <v>-50</v>
      </c>
      <c r="J26" s="65">
        <v>29732</v>
      </c>
      <c r="K26" s="65">
        <v>28977</v>
      </c>
      <c r="L26" s="15"/>
      <c r="M26" s="8"/>
      <c r="N26" s="8"/>
      <c r="O26" s="67"/>
      <c r="P26" s="15"/>
      <c r="Q26" s="15"/>
    </row>
    <row r="27" spans="1:17" ht="18" customHeight="1">
      <c r="A27" s="53" t="s">
        <v>35</v>
      </c>
      <c r="B27" s="52">
        <v>181</v>
      </c>
      <c r="C27" s="50">
        <v>146</v>
      </c>
      <c r="D27" s="50">
        <v>114</v>
      </c>
      <c r="E27" s="50">
        <v>82</v>
      </c>
      <c r="F27" s="52">
        <v>2</v>
      </c>
      <c r="G27" s="50">
        <v>1</v>
      </c>
      <c r="H27" s="51">
        <f t="shared" si="0"/>
        <v>67</v>
      </c>
      <c r="I27" s="52">
        <f t="shared" si="1"/>
        <v>64</v>
      </c>
      <c r="J27" s="65">
        <v>44799</v>
      </c>
      <c r="K27" s="65">
        <v>44525</v>
      </c>
      <c r="L27" s="15"/>
      <c r="M27" s="8"/>
      <c r="N27" s="8"/>
      <c r="O27" s="67"/>
      <c r="P27" s="15"/>
      <c r="Q27" s="15"/>
    </row>
    <row r="28" spans="1:17" ht="18" customHeight="1">
      <c r="A28" s="53" t="s">
        <v>36</v>
      </c>
      <c r="B28" s="52">
        <v>328</v>
      </c>
      <c r="C28" s="50">
        <v>292</v>
      </c>
      <c r="D28" s="50">
        <v>370</v>
      </c>
      <c r="E28" s="50">
        <v>356</v>
      </c>
      <c r="F28" s="52">
        <v>4</v>
      </c>
      <c r="G28" s="50">
        <v>1</v>
      </c>
      <c r="H28" s="51">
        <f t="shared" si="0"/>
        <v>-42</v>
      </c>
      <c r="I28" s="52">
        <f t="shared" si="1"/>
        <v>-64</v>
      </c>
      <c r="J28" s="65">
        <v>119763</v>
      </c>
      <c r="K28" s="65">
        <v>118987</v>
      </c>
      <c r="L28" s="15"/>
      <c r="M28" s="8"/>
      <c r="N28" s="8"/>
      <c r="O28" s="67"/>
      <c r="P28" s="15"/>
      <c r="Q28" s="15"/>
    </row>
    <row r="29" spans="1:17" ht="18.75">
      <c r="A29" s="48" t="s">
        <v>63</v>
      </c>
      <c r="B29" s="48"/>
      <c r="C29" s="48"/>
      <c r="D29" s="48"/>
      <c r="F29" s="48"/>
      <c r="G29" s="48"/>
      <c r="H29" s="5"/>
      <c r="I29" s="3"/>
      <c r="J29" s="3"/>
      <c r="L29" s="3"/>
      <c r="O29" s="67"/>
      <c r="P29" s="68"/>
      <c r="Q29" s="68"/>
    </row>
    <row r="30" spans="1:12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  <c r="L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9">
    <mergeCell ref="H3:I4"/>
    <mergeCell ref="L4:M4"/>
    <mergeCell ref="A1:G1"/>
    <mergeCell ref="A2:G2"/>
    <mergeCell ref="A3:A5"/>
    <mergeCell ref="B3:C4"/>
    <mergeCell ref="D3:E4"/>
    <mergeCell ref="F3:G4"/>
    <mergeCell ref="J4:K4"/>
  </mergeCells>
  <printOptions horizontalCentered="1" verticalCentered="1"/>
  <pageMargins left="0.7874015748031497" right="0.7874015748031497" top="0.51" bottom="0.26" header="0.25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4">
      <selection activeCell="J7" sqref="J7:K7"/>
    </sheetView>
  </sheetViews>
  <sheetFormatPr defaultColWidth="9.00390625" defaultRowHeight="12.75" outlineLevelCol="1"/>
  <cols>
    <col min="1" max="1" width="57.125" style="2" customWidth="1"/>
    <col min="2" max="2" width="10.25390625" style="2" customWidth="1" outlineLevel="1"/>
    <col min="3" max="3" width="8.875" style="2" customWidth="1" outlineLevel="1"/>
    <col min="4" max="4" width="9.625" style="2" customWidth="1" outlineLevel="1"/>
    <col min="5" max="5" width="8.00390625" style="2" customWidth="1" outlineLevel="1"/>
    <col min="6" max="6" width="8.25390625" style="2" customWidth="1" outlineLevel="1"/>
    <col min="7" max="7" width="9.375" style="2" customWidth="1" outlineLevel="1"/>
    <col min="8" max="8" width="9.00390625" style="2" customWidth="1" outlineLevel="1"/>
    <col min="9" max="9" width="8.375" style="2" customWidth="1" outlineLevel="1"/>
    <col min="10" max="10" width="7.625" style="46" customWidth="1" outlineLevel="1"/>
    <col min="11" max="11" width="9.375" style="46" customWidth="1" outlineLevel="1"/>
    <col min="12" max="12" width="10.875" style="46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8.7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77" t="s">
        <v>1</v>
      </c>
      <c r="B4" s="84" t="s">
        <v>54</v>
      </c>
      <c r="C4" s="84"/>
      <c r="D4" s="84"/>
      <c r="E4" s="84" t="s">
        <v>55</v>
      </c>
      <c r="F4" s="84"/>
      <c r="G4" s="84"/>
      <c r="H4" s="84" t="s">
        <v>11</v>
      </c>
      <c r="I4" s="84"/>
      <c r="J4" s="84" t="s">
        <v>57</v>
      </c>
      <c r="K4" s="84"/>
      <c r="L4" s="84"/>
    </row>
    <row r="5" spans="1:12" ht="18" customHeight="1">
      <c r="A5" s="77"/>
      <c r="B5" s="84" t="s">
        <v>69</v>
      </c>
      <c r="C5" s="84"/>
      <c r="D5" s="84"/>
      <c r="E5" s="84" t="s">
        <v>69</v>
      </c>
      <c r="F5" s="84"/>
      <c r="G5" s="84"/>
      <c r="H5" s="84" t="s">
        <v>56</v>
      </c>
      <c r="I5" s="84"/>
      <c r="J5" s="84" t="s">
        <v>12</v>
      </c>
      <c r="K5" s="84"/>
      <c r="L5" s="84"/>
    </row>
    <row r="6" spans="1:12" ht="18" customHeight="1">
      <c r="A6" s="86"/>
      <c r="B6" s="49" t="s">
        <v>65</v>
      </c>
      <c r="C6" s="49" t="s">
        <v>68</v>
      </c>
      <c r="D6" s="49" t="s">
        <v>13</v>
      </c>
      <c r="E6" s="49" t="s">
        <v>65</v>
      </c>
      <c r="F6" s="49" t="s">
        <v>68</v>
      </c>
      <c r="G6" s="49" t="s">
        <v>13</v>
      </c>
      <c r="H6" s="49" t="s">
        <v>65</v>
      </c>
      <c r="I6" s="49" t="s">
        <v>68</v>
      </c>
      <c r="J6" s="49" t="s">
        <v>65</v>
      </c>
      <c r="K6" s="49" t="s">
        <v>68</v>
      </c>
      <c r="L6" s="49" t="s">
        <v>13</v>
      </c>
    </row>
    <row r="7" spans="1:15" ht="18" customHeight="1">
      <c r="A7" s="55" t="s">
        <v>17</v>
      </c>
      <c r="B7" s="73">
        <f>'родив.,умерш. абс.цифры'!B6*1000/'родив.,умерш. абс.цифры'!J6</f>
        <v>3.271356895350425</v>
      </c>
      <c r="C7" s="73">
        <f>'родив.,умерш. абс.цифры'!C6*1000/'родив.,умерш. абс.цифры'!K6</f>
        <v>2.9086924522134985</v>
      </c>
      <c r="D7" s="74">
        <f aca="true" t="shared" si="0" ref="D7:D29">ROUND(C7/B7*100-100,2)</f>
        <v>-11.09</v>
      </c>
      <c r="E7" s="73">
        <f>'родив.,умерш. абс.цифры'!D6*1000/'родив.,умерш. абс.цифры'!J6</f>
        <v>3.2386783391357223</v>
      </c>
      <c r="F7" s="73">
        <f>'родив.,умерш. абс.цифры'!E6*1000/'родив.,умерш. абс.цифры'!K6</f>
        <v>3.2179026846032115</v>
      </c>
      <c r="G7" s="74">
        <f aca="true" t="shared" si="1" ref="G7:G29">ROUND(F7/E7*100-100,2)</f>
        <v>-0.64</v>
      </c>
      <c r="H7" s="73">
        <f>B7-E7</f>
        <v>0.0326785562147025</v>
      </c>
      <c r="I7" s="74">
        <f>C7-F7</f>
        <v>-0.309210232389713</v>
      </c>
      <c r="J7" s="75">
        <v>4.43</v>
      </c>
      <c r="K7" s="75">
        <v>5.1</v>
      </c>
      <c r="L7" s="74">
        <f>K7/J7*100-100</f>
        <v>15.124153498871323</v>
      </c>
      <c r="M7" s="29"/>
      <c r="N7" s="2"/>
      <c r="O7" s="14"/>
    </row>
    <row r="8" spans="1:15" ht="18" customHeight="1">
      <c r="A8" s="55" t="s">
        <v>53</v>
      </c>
      <c r="B8" s="74">
        <f>'родив.,умерш. абс.цифры'!B7*1000/'родив.,умерш. абс.цифры'!J7</f>
        <v>3.2031969014278734</v>
      </c>
      <c r="C8" s="74">
        <f>'родив.,умерш. абс.цифры'!C7*1000/'родив.,умерш. абс.цифры'!K7</f>
        <v>2.8247225019143</v>
      </c>
      <c r="D8" s="74">
        <f t="shared" si="0"/>
        <v>-11.82</v>
      </c>
      <c r="E8" s="74">
        <f>'родив.,умерш. абс.цифры'!D7*1000/'родив.,умерш. абс.цифры'!J7</f>
        <v>2.942384425597995</v>
      </c>
      <c r="F8" s="74">
        <f>'родив.,умерш. абс.цифры'!E7*1000/'родив.,умерш. абс.цифры'!K7</f>
        <v>2.892552017701996</v>
      </c>
      <c r="G8" s="74">
        <f t="shared" si="1"/>
        <v>-1.69</v>
      </c>
      <c r="H8" s="74">
        <f aca="true" t="shared" si="2" ref="H8:H29">B8-E8</f>
        <v>0.2608124758298782</v>
      </c>
      <c r="I8" s="73">
        <f aca="true" t="shared" si="3" ref="I8:I29">C8-F8</f>
        <v>-0.06782951578769625</v>
      </c>
      <c r="J8" s="75">
        <v>4.98</v>
      </c>
      <c r="K8" s="75">
        <v>5.8</v>
      </c>
      <c r="L8" s="74">
        <f>K8/J8*100-100</f>
        <v>16.465863453815246</v>
      </c>
      <c r="M8" s="30"/>
      <c r="N8" s="2"/>
      <c r="O8" s="14"/>
    </row>
    <row r="9" spans="1:15" ht="18" customHeight="1">
      <c r="A9" s="55" t="s">
        <v>60</v>
      </c>
      <c r="B9" s="74">
        <f>'родив.,умерш. абс.цифры'!B8*1000/'родив.,умерш. абс.цифры'!J8</f>
        <v>3.511084165853916</v>
      </c>
      <c r="C9" s="74">
        <f>'родив.,умерш. абс.цифры'!C8*1000/'родив.,умерш. абс.цифры'!K8</f>
        <v>3.2063956906041917</v>
      </c>
      <c r="D9" s="74">
        <f t="shared" si="0"/>
        <v>-8.68</v>
      </c>
      <c r="E9" s="74">
        <f>'родив.,умерш. абс.цифры'!D8*1000/'родив.,умерш. абс.цифры'!J8</f>
        <v>4.280781295305375</v>
      </c>
      <c r="F9" s="74">
        <f>'родив.,умерш. абс.цифры'!E8*1000/'родив.,умерш. абс.цифры'!K8</f>
        <v>4.3713861248570485</v>
      </c>
      <c r="G9" s="74">
        <f t="shared" si="1"/>
        <v>2.12</v>
      </c>
      <c r="H9" s="74">
        <f t="shared" si="2"/>
        <v>-0.7696971294514592</v>
      </c>
      <c r="I9" s="74">
        <f t="shared" si="3"/>
        <v>-1.1649904342528568</v>
      </c>
      <c r="J9" s="75">
        <v>2.76</v>
      </c>
      <c r="K9" s="75">
        <v>2.9</v>
      </c>
      <c r="L9" s="74">
        <f>K9/J9*100-100</f>
        <v>5.072463768115938</v>
      </c>
      <c r="M9" s="30"/>
      <c r="N9" s="2"/>
      <c r="O9" s="14"/>
    </row>
    <row r="10" spans="1:15" ht="18" customHeight="1">
      <c r="A10" s="53" t="s">
        <v>71</v>
      </c>
      <c r="B10" s="74">
        <f>'родив.,умерш. абс.цифры'!B9*1000/'родив.,умерш. абс.цифры'!J9</f>
        <v>4.535147392290249</v>
      </c>
      <c r="C10" s="74">
        <f>'родив.,умерш. абс.цифры'!C9*1000/'родив.,умерш. абс.цифры'!K9</f>
        <v>2.9895366218236172</v>
      </c>
      <c r="D10" s="74">
        <f t="shared" si="0"/>
        <v>-34.08</v>
      </c>
      <c r="E10" s="74">
        <f>'родив.,умерш. абс.цифры'!D9*1000/'родив.,умерш. абс.цифры'!J9</f>
        <v>3.6443148688046647</v>
      </c>
      <c r="F10" s="74">
        <f>'родив.,умерш. абс.цифры'!E9*1000/'родив.,умерш. абс.цифры'!K9</f>
        <v>3.9030061451586113</v>
      </c>
      <c r="G10" s="74">
        <f t="shared" si="1"/>
        <v>7.1</v>
      </c>
      <c r="H10" s="74">
        <f t="shared" si="2"/>
        <v>0.8908325234855847</v>
      </c>
      <c r="I10" s="74">
        <f t="shared" si="3"/>
        <v>-0.9134695233349941</v>
      </c>
      <c r="J10" s="75"/>
      <c r="K10" s="75"/>
      <c r="L10" s="74"/>
      <c r="M10" s="30"/>
      <c r="N10" s="2"/>
      <c r="O10" s="14"/>
    </row>
    <row r="11" spans="1:15" ht="18" customHeight="1">
      <c r="A11" s="55" t="s">
        <v>18</v>
      </c>
      <c r="B11" s="74">
        <f>'родив.,умерш. абс.цифры'!B10*1000/'родив.,умерш. абс.цифры'!J10</f>
        <v>3.645269692999943</v>
      </c>
      <c r="C11" s="74">
        <f>'родив.,умерш. абс.цифры'!C10*1000/'родив.,умерш. абс.цифры'!K10</f>
        <v>3.7334865020103387</v>
      </c>
      <c r="D11" s="74">
        <f t="shared" si="0"/>
        <v>2.42</v>
      </c>
      <c r="E11" s="74">
        <f>'родив.,умерш. абс.цифры'!D10*1000/'родив.,умерш. абс.цифры'!J10</f>
        <v>5.240075183687418</v>
      </c>
      <c r="F11" s="74">
        <f>'родив.,умерш. абс.цифры'!E10*1000/'родив.,умерш. абс.цифры'!K10</f>
        <v>4.824813325674899</v>
      </c>
      <c r="G11" s="74">
        <f t="shared" si="1"/>
        <v>-7.92</v>
      </c>
      <c r="H11" s="74">
        <f t="shared" si="2"/>
        <v>-1.5948054906874751</v>
      </c>
      <c r="I11" s="74">
        <f t="shared" si="3"/>
        <v>-1.0913268236645606</v>
      </c>
      <c r="J11" s="75"/>
      <c r="K11" s="75"/>
      <c r="L11" s="74"/>
      <c r="M11" s="31"/>
      <c r="N11" s="2"/>
      <c r="O11" s="14"/>
    </row>
    <row r="12" spans="1:15" ht="18" customHeight="1">
      <c r="A12" s="55" t="s">
        <v>19</v>
      </c>
      <c r="B12" s="74">
        <f>'родив.,умерш. абс.цифры'!B11*1000/'родив.,умерш. абс.цифры'!J11</f>
        <v>2.9109159347553324</v>
      </c>
      <c r="C12" s="74">
        <f>'родив.,умерш. абс.цифры'!C11*1000/'родив.,умерш. абс.цифры'!K11</f>
        <v>2.364673829229425</v>
      </c>
      <c r="D12" s="74">
        <f t="shared" si="0"/>
        <v>-18.77</v>
      </c>
      <c r="E12" s="74">
        <f>'родив.,умерш. абс.цифры'!D11*1000/'родив.,умерш. абс.цифры'!J11</f>
        <v>3.3626097867001254</v>
      </c>
      <c r="F12" s="74">
        <f>'родив.,умерш. абс.цифры'!E11*1000/'родив.,умерш. абс.цифры'!K11</f>
        <v>4.6779417056495145</v>
      </c>
      <c r="G12" s="74">
        <f t="shared" si="1"/>
        <v>39.12</v>
      </c>
      <c r="H12" s="74">
        <f t="shared" si="2"/>
        <v>-0.45169385194479306</v>
      </c>
      <c r="I12" s="74">
        <f t="shared" si="3"/>
        <v>-2.3132678764200896</v>
      </c>
      <c r="J12" s="75"/>
      <c r="K12" s="75"/>
      <c r="L12" s="74"/>
      <c r="M12" s="31"/>
      <c r="N12" s="2"/>
      <c r="O12" s="14"/>
    </row>
    <row r="13" spans="1:15" ht="18" customHeight="1">
      <c r="A13" s="55" t="s">
        <v>20</v>
      </c>
      <c r="B13" s="74">
        <f>'родив.,умерш. абс.цифры'!B12*1000/'родив.,умерш. абс.цифры'!J12</f>
        <v>4.062909567496724</v>
      </c>
      <c r="C13" s="74">
        <f>'родив.,умерш. абс.цифры'!C12*1000/'родив.,умерш. абс.цифры'!K12</f>
        <v>3.974036296198172</v>
      </c>
      <c r="D13" s="74">
        <f t="shared" si="0"/>
        <v>-2.19</v>
      </c>
      <c r="E13" s="74">
        <f>'родив.,умерш. абс.цифры'!D12*1000/'родив.,умерш. абс.цифры'!J12</f>
        <v>4.456094364351245</v>
      </c>
      <c r="F13" s="74">
        <f>'родив.,умерш. абс.цифры'!E12*1000/'родив.,умерш. абс.цифры'!K12</f>
        <v>3.5766326665783548</v>
      </c>
      <c r="G13" s="74">
        <f t="shared" si="1"/>
        <v>-19.74</v>
      </c>
      <c r="H13" s="74">
        <f t="shared" si="2"/>
        <v>-0.3931847968545217</v>
      </c>
      <c r="I13" s="74">
        <f t="shared" si="3"/>
        <v>0.39740362961981734</v>
      </c>
      <c r="J13" s="75">
        <v>40</v>
      </c>
      <c r="K13" s="75"/>
      <c r="L13" s="74">
        <f>K13/J13*100-100</f>
        <v>-100</v>
      </c>
      <c r="M13" s="31"/>
      <c r="N13" s="2"/>
      <c r="O13" s="14"/>
    </row>
    <row r="14" spans="1:15" ht="18" customHeight="1">
      <c r="A14" s="55" t="s">
        <v>21</v>
      </c>
      <c r="B14" s="74">
        <f>'родив.,умерш. абс.цифры'!B13*1000/'родив.,умерш. абс.цифры'!J13</f>
        <v>4.092696927819708</v>
      </c>
      <c r="C14" s="74">
        <f>'родив.,умерш. абс.цифры'!C13*1000/'родив.,умерш. абс.цифры'!K13</f>
        <v>3.872425106222772</v>
      </c>
      <c r="D14" s="74">
        <f t="shared" si="0"/>
        <v>-5.38</v>
      </c>
      <c r="E14" s="74">
        <f>'родив.,умерш. абс.цифры'!D13*1000/'родив.,умерш. абс.цифры'!J13</f>
        <v>3.933241203359201</v>
      </c>
      <c r="F14" s="74">
        <f>'родив.,умерш. абс.цифры'!E13*1000/'родив.,умерш. абс.цифры'!K13</f>
        <v>4.41026192653149</v>
      </c>
      <c r="G14" s="74">
        <f t="shared" si="1"/>
        <v>12.13</v>
      </c>
      <c r="H14" s="74">
        <f t="shared" si="2"/>
        <v>0.1594557244605075</v>
      </c>
      <c r="I14" s="74">
        <f t="shared" si="3"/>
        <v>-0.5378368203087178</v>
      </c>
      <c r="J14" s="75"/>
      <c r="K14" s="75"/>
      <c r="L14" s="74"/>
      <c r="M14" s="31"/>
      <c r="N14" s="2"/>
      <c r="O14" s="14"/>
    </row>
    <row r="15" spans="1:15" ht="18" customHeight="1">
      <c r="A15" s="55" t="s">
        <v>22</v>
      </c>
      <c r="B15" s="74">
        <f>'родив.,умерш. абс.цифры'!B14*1000/'родив.,умерш. абс.цифры'!J14</f>
        <v>2.8931792825671767</v>
      </c>
      <c r="C15" s="74">
        <f>'родив.,умерш. абс.цифры'!C14*1000/'родив.,умерш. абс.цифры'!K14</f>
        <v>2.601958214478452</v>
      </c>
      <c r="D15" s="74">
        <f t="shared" si="0"/>
        <v>-10.07</v>
      </c>
      <c r="E15" s="74">
        <f>'родив.,умерш. абс.цифры'!D14*1000/'родив.,умерш. абс.цифры'!J14</f>
        <v>3.933211050810279</v>
      </c>
      <c r="F15" s="74">
        <f>'родив.,умерш. абс.цифры'!E14*1000/'родив.,умерш. абс.цифры'!K14</f>
        <v>3.4692776193046027</v>
      </c>
      <c r="G15" s="74">
        <f t="shared" si="1"/>
        <v>-11.8</v>
      </c>
      <c r="H15" s="74">
        <f t="shared" si="2"/>
        <v>-1.0400317682431024</v>
      </c>
      <c r="I15" s="74">
        <f t="shared" si="3"/>
        <v>-0.8673194048261506</v>
      </c>
      <c r="J15" s="75"/>
      <c r="K15" s="75"/>
      <c r="L15" s="74"/>
      <c r="M15" s="31"/>
      <c r="N15" s="2"/>
      <c r="O15" s="14"/>
    </row>
    <row r="16" spans="1:15" ht="18" customHeight="1">
      <c r="A16" s="55" t="s">
        <v>23</v>
      </c>
      <c r="B16" s="74">
        <f>'родив.,умерш. абс.цифры'!B15*1000/'родив.,умерш. абс.цифры'!J15</f>
        <v>3.0804774740084713</v>
      </c>
      <c r="C16" s="74">
        <f>'родив.,умерш. абс.цифры'!C15*1000/'родив.,умерш. абс.цифры'!K15</f>
        <v>2.1329142343960483</v>
      </c>
      <c r="D16" s="74">
        <f t="shared" si="0"/>
        <v>-30.76</v>
      </c>
      <c r="E16" s="74">
        <f>'родив.,умерш. абс.цифры'!D15*1000/'родив.,умерш. абс.цифры'!J15</f>
        <v>4.620716211012707</v>
      </c>
      <c r="F16" s="74">
        <f>'родив.,умерш. абс.цифры'!E15*1000/'родив.,умерш. абс.цифры'!K15</f>
        <v>5.556802873821284</v>
      </c>
      <c r="G16" s="74">
        <f t="shared" si="1"/>
        <v>20.26</v>
      </c>
      <c r="H16" s="74">
        <f t="shared" si="2"/>
        <v>-1.5402387370042354</v>
      </c>
      <c r="I16" s="74">
        <f t="shared" si="3"/>
        <v>-3.4238886394252357</v>
      </c>
      <c r="J16" s="75"/>
      <c r="K16" s="75"/>
      <c r="L16" s="74"/>
      <c r="M16" s="31"/>
      <c r="N16" s="2"/>
      <c r="O16" s="14"/>
    </row>
    <row r="17" spans="1:15" ht="18" customHeight="1">
      <c r="A17" s="55" t="s">
        <v>24</v>
      </c>
      <c r="B17" s="74">
        <f>'родив.,умерш. абс.цифры'!B16*1000/'родив.,умерш. абс.цифры'!J16</f>
        <v>3.3216585696531467</v>
      </c>
      <c r="C17" s="74">
        <f>'родив.,умерш. абс.цифры'!C16*1000/'родив.,умерш. абс.цифры'!K16</f>
        <v>2.9342189063779456</v>
      </c>
      <c r="D17" s="74">
        <f t="shared" si="0"/>
        <v>-11.66</v>
      </c>
      <c r="E17" s="74">
        <f>'родив.,умерш. абс.цифры'!D16*1000/'родив.,умерш. абс.цифры'!J16</f>
        <v>3.3668512032538698</v>
      </c>
      <c r="F17" s="74">
        <f>'родив.,умерш. абс.цифры'!E16*1000/'родив.,умерш. абс.цифры'!K16</f>
        <v>3.8440542261850603</v>
      </c>
      <c r="G17" s="74">
        <f t="shared" si="1"/>
        <v>14.17</v>
      </c>
      <c r="H17" s="74">
        <f t="shared" si="2"/>
        <v>-0.04519263360072312</v>
      </c>
      <c r="I17" s="74">
        <f t="shared" si="3"/>
        <v>-0.9098353198071147</v>
      </c>
      <c r="J17" s="75">
        <v>15.09</v>
      </c>
      <c r="K17" s="75">
        <v>14.8</v>
      </c>
      <c r="L17" s="74">
        <f>K17/J17*100-100</f>
        <v>-1.9218025182239842</v>
      </c>
      <c r="M17" s="31"/>
      <c r="N17" s="2"/>
      <c r="O17" s="14"/>
    </row>
    <row r="18" spans="1:15" ht="18" customHeight="1">
      <c r="A18" s="55" t="s">
        <v>25</v>
      </c>
      <c r="B18" s="74">
        <f>'родив.,умерш. абс.цифры'!B17*1000/'родив.,умерш. абс.цифры'!J17</f>
        <v>3.566836713533242</v>
      </c>
      <c r="C18" s="74">
        <f>'родив.,умерш. абс.цифры'!C17*1000/'родив.,умерш. абс.цифры'!K17</f>
        <v>2.9346118872447713</v>
      </c>
      <c r="D18" s="74">
        <f t="shared" si="0"/>
        <v>-17.73</v>
      </c>
      <c r="E18" s="74">
        <f>'родив.,умерш. абс.цифры'!D17*1000/'родив.,умерш. абс.цифры'!J17</f>
        <v>3.5253618680270415</v>
      </c>
      <c r="F18" s="74">
        <f>'родив.,умерш. абс.цифры'!E17*1000/'родив.,умерш. абс.цифры'!K17</f>
        <v>3.2239398197900306</v>
      </c>
      <c r="G18" s="74">
        <f t="shared" si="1"/>
        <v>-8.55</v>
      </c>
      <c r="H18" s="74">
        <f t="shared" si="2"/>
        <v>0.04147484550620062</v>
      </c>
      <c r="I18" s="74">
        <f t="shared" si="3"/>
        <v>-0.28932793254525935</v>
      </c>
      <c r="J18" s="75"/>
      <c r="K18" s="75"/>
      <c r="L18" s="74"/>
      <c r="M18" s="31"/>
      <c r="N18" s="2"/>
      <c r="O18" s="14"/>
    </row>
    <row r="19" spans="1:15" ht="18" customHeight="1">
      <c r="A19" s="55" t="s">
        <v>26</v>
      </c>
      <c r="B19" s="74">
        <f>'родив.,умерш. абс.цифры'!B18*1000/'родив.,умерш. абс.цифры'!J18</f>
        <v>2.886441321686289</v>
      </c>
      <c r="C19" s="74">
        <f>'родив.,умерш. абс.цифры'!C18*1000/'родив.,умерш. абс.цифры'!K18</f>
        <v>2.9983854847389866</v>
      </c>
      <c r="D19" s="74">
        <f t="shared" si="0"/>
        <v>3.88</v>
      </c>
      <c r="E19" s="74">
        <f>'родив.,умерш. абс.цифры'!D18*1000/'родив.,умерш. абс.цифры'!J18</f>
        <v>4.101785036080517</v>
      </c>
      <c r="F19" s="74">
        <f>'родив.,умерш. абс.цифры'!E18*1000/'родив.,умерш. абс.цифры'!K18</f>
        <v>4.151610671177059</v>
      </c>
      <c r="G19" s="74">
        <f t="shared" si="1"/>
        <v>1.21</v>
      </c>
      <c r="H19" s="74">
        <f t="shared" si="2"/>
        <v>-1.2153437143942276</v>
      </c>
      <c r="I19" s="74">
        <f t="shared" si="3"/>
        <v>-1.153225186438072</v>
      </c>
      <c r="J19" s="75"/>
      <c r="K19" s="75"/>
      <c r="L19" s="74"/>
      <c r="M19" s="31"/>
      <c r="N19" s="2"/>
      <c r="O19" s="14"/>
    </row>
    <row r="20" spans="1:15" ht="18" customHeight="1">
      <c r="A20" s="55" t="s">
        <v>27</v>
      </c>
      <c r="B20" s="74">
        <f>'родив.,умерш. абс.цифры'!B19*1000/'родив.,умерш. абс.цифры'!J19</f>
        <v>2.6441487546912317</v>
      </c>
      <c r="C20" s="74">
        <f>'родив.,умерш. абс.цифры'!C19*1000/'родив.,умерш. абс.цифры'!K19</f>
        <v>2.000347886588972</v>
      </c>
      <c r="D20" s="74">
        <f t="shared" si="0"/>
        <v>-24.35</v>
      </c>
      <c r="E20" s="74">
        <f>'родив.,умерш. абс.цифры'!D19*1000/'родив.,умерш. абс.цифры'!J19</f>
        <v>3.5823950870010237</v>
      </c>
      <c r="F20" s="74">
        <f>'родив.,умерш. абс.цифры'!E19*1000/'родив.,умерш. абс.цифры'!K19</f>
        <v>4.087667420420943</v>
      </c>
      <c r="G20" s="74">
        <f t="shared" si="1"/>
        <v>14.1</v>
      </c>
      <c r="H20" s="74">
        <f t="shared" si="2"/>
        <v>-0.938246332309792</v>
      </c>
      <c r="I20" s="74">
        <f t="shared" si="3"/>
        <v>-2.087319533831971</v>
      </c>
      <c r="J20" s="75"/>
      <c r="K20" s="75"/>
      <c r="L20" s="74"/>
      <c r="M20" s="31"/>
      <c r="N20" s="2"/>
      <c r="O20" s="14"/>
    </row>
    <row r="21" spans="1:15" ht="18" customHeight="1">
      <c r="A21" s="55" t="s">
        <v>28</v>
      </c>
      <c r="B21" s="74">
        <f>'родив.,умерш. абс.цифры'!B20*1000/'родив.,умерш. абс.цифры'!J20</f>
        <v>3.2037118868758285</v>
      </c>
      <c r="C21" s="74">
        <f>'родив.,умерш. абс.цифры'!C20*1000/'родив.,умерш. абс.цифры'!K20</f>
        <v>3.1838239401217674</v>
      </c>
      <c r="D21" s="74">
        <f t="shared" si="0"/>
        <v>-0.62</v>
      </c>
      <c r="E21" s="74">
        <f>'родив.,умерш. абс.цифры'!D20*1000/'родив.,умерш. абс.цифры'!J20</f>
        <v>2.706584180291648</v>
      </c>
      <c r="F21" s="74">
        <f>'родив.,умерш. абс.цифры'!E20*1000/'родив.,умерш. абс.цифры'!K20</f>
        <v>4.021672345416969</v>
      </c>
      <c r="G21" s="74">
        <f t="shared" si="1"/>
        <v>48.59</v>
      </c>
      <c r="H21" s="74">
        <f t="shared" si="2"/>
        <v>0.4971277065841804</v>
      </c>
      <c r="I21" s="74">
        <f t="shared" si="3"/>
        <v>-0.837848405295202</v>
      </c>
      <c r="J21" s="75"/>
      <c r="K21" s="75"/>
      <c r="L21" s="74"/>
      <c r="M21" s="31"/>
      <c r="N21" s="2"/>
      <c r="O21" s="14"/>
    </row>
    <row r="22" spans="1:15" ht="18" customHeight="1">
      <c r="A22" s="55" t="s">
        <v>29</v>
      </c>
      <c r="B22" s="74">
        <f>'родив.,умерш. абс.цифры'!B21*1000/'родив.,умерш. абс.цифры'!J21</f>
        <v>3.0908405578590274</v>
      </c>
      <c r="C22" s="74">
        <f>'родив.,умерш. абс.цифры'!C21*1000/'родив.,умерш. абс.цифры'!K21</f>
        <v>2.596212583995113</v>
      </c>
      <c r="D22" s="74">
        <f t="shared" si="0"/>
        <v>-16</v>
      </c>
      <c r="E22" s="74">
        <f>'родив.,умерш. абс.цифры'!D21*1000/'родив.,умерш. абс.цифры'!J21</f>
        <v>4.560874481718809</v>
      </c>
      <c r="F22" s="74">
        <f>'родив.,умерш. абс.цифры'!E21*1000/'родив.,умерш. абс.цифры'!K21</f>
        <v>4.276114844227245</v>
      </c>
      <c r="G22" s="74">
        <f t="shared" si="1"/>
        <v>-6.24</v>
      </c>
      <c r="H22" s="74">
        <f t="shared" si="2"/>
        <v>-1.4700339238597815</v>
      </c>
      <c r="I22" s="74">
        <f t="shared" si="3"/>
        <v>-1.679902260232132</v>
      </c>
      <c r="J22" s="75"/>
      <c r="K22" s="75"/>
      <c r="L22" s="74"/>
      <c r="M22" s="31"/>
      <c r="N22" s="2"/>
      <c r="O22" s="14"/>
    </row>
    <row r="23" spans="1:15" ht="18" customHeight="1">
      <c r="A23" s="55" t="s">
        <v>30</v>
      </c>
      <c r="B23" s="74">
        <f>'родив.,умерш. абс.цифры'!B22*1000/'родив.,умерш. абс.цифры'!J22</f>
        <v>4.359233097880928</v>
      </c>
      <c r="C23" s="74">
        <f>'родив.,умерш. абс.цифры'!C22*1000/'родив.,умерш. абс.цифры'!K22</f>
        <v>5.102249071390669</v>
      </c>
      <c r="D23" s="74">
        <f t="shared" si="0"/>
        <v>17.04</v>
      </c>
      <c r="E23" s="74">
        <f>'родив.,умерш. абс.цифры'!D22*1000/'родив.,умерш. абс.цифры'!J22</f>
        <v>4.601412714429869</v>
      </c>
      <c r="F23" s="74">
        <f>'родив.,умерш. абс.цифры'!E22*1000/'родив.,умерш. абс.цифры'!K22</f>
        <v>4.489979182823789</v>
      </c>
      <c r="G23" s="74">
        <f t="shared" si="1"/>
        <v>-2.42</v>
      </c>
      <c r="H23" s="74">
        <f t="shared" si="2"/>
        <v>-0.24217961654894093</v>
      </c>
      <c r="I23" s="74">
        <f t="shared" si="3"/>
        <v>0.61226988856688</v>
      </c>
      <c r="J23" s="75"/>
      <c r="K23" s="75">
        <v>8.2</v>
      </c>
      <c r="L23" s="74"/>
      <c r="M23" s="31"/>
      <c r="N23" s="2"/>
      <c r="O23" s="14"/>
    </row>
    <row r="24" spans="1:15" ht="18" customHeight="1">
      <c r="A24" s="55" t="s">
        <v>31</v>
      </c>
      <c r="B24" s="74">
        <f>'родив.,умерш. абс.цифры'!B23*1000/'родив.,умерш. абс.цифры'!J23</f>
        <v>4.3630763966121995</v>
      </c>
      <c r="C24" s="74">
        <f>'родив.,умерш. абс.цифры'!C23*1000/'родив.,умерш. абс.цифры'!K23</f>
        <v>3.0297783933518008</v>
      </c>
      <c r="D24" s="74">
        <f t="shared" si="0"/>
        <v>-30.56</v>
      </c>
      <c r="E24" s="74">
        <f>'родив.,умерш. абс.цифры'!D23*1000/'родив.,умерш. абс.цифры'!J23</f>
        <v>3.8497732911284115</v>
      </c>
      <c r="F24" s="74">
        <f>'родив.,умерш. абс.цифры'!E23*1000/'родив.,умерш. абс.цифры'!K23</f>
        <v>4.0685595567867034</v>
      </c>
      <c r="G24" s="74">
        <f t="shared" si="1"/>
        <v>5.68</v>
      </c>
      <c r="H24" s="74">
        <f t="shared" si="2"/>
        <v>0.513303105483788</v>
      </c>
      <c r="I24" s="74">
        <f t="shared" si="3"/>
        <v>-1.0387811634349027</v>
      </c>
      <c r="J24" s="75"/>
      <c r="K24" s="75"/>
      <c r="L24" s="74"/>
      <c r="M24" s="31"/>
      <c r="N24" s="2"/>
      <c r="O24" s="14"/>
    </row>
    <row r="25" spans="1:15" ht="18" customHeight="1">
      <c r="A25" s="55" t="s">
        <v>32</v>
      </c>
      <c r="B25" s="74">
        <f>'родив.,умерш. абс.цифры'!B24*1000/'родив.,умерш. абс.цифры'!J24</f>
        <v>3.4232053229300785</v>
      </c>
      <c r="C25" s="74">
        <f>'родив.,умерш. абс.цифры'!C24*1000/'родив.,умерш. абс.цифры'!K24</f>
        <v>3.0562722693205555</v>
      </c>
      <c r="D25" s="74">
        <f t="shared" si="0"/>
        <v>-10.72</v>
      </c>
      <c r="E25" s="74">
        <f>'родив.,умерш. абс.цифры'!D24*1000/'родив.,умерш. абс.цифры'!J24</f>
        <v>2.578968875045296</v>
      </c>
      <c r="F25" s="74">
        <f>'родив.,умерш. абс.цифры'!E24*1000/'родив.,умерш. абс.цифры'!K24</f>
        <v>2.5840090920260472</v>
      </c>
      <c r="G25" s="74">
        <f t="shared" si="1"/>
        <v>0.2</v>
      </c>
      <c r="H25" s="74">
        <f t="shared" si="2"/>
        <v>0.8442364478847826</v>
      </c>
      <c r="I25" s="74">
        <f t="shared" si="3"/>
        <v>0.4722631772945083</v>
      </c>
      <c r="J25" s="75">
        <v>4.28</v>
      </c>
      <c r="K25" s="75">
        <v>7.8</v>
      </c>
      <c r="L25" s="74">
        <f>K25/J25*100-100</f>
        <v>82.24299065420558</v>
      </c>
      <c r="M25" s="31"/>
      <c r="N25" s="2"/>
      <c r="O25" s="14"/>
    </row>
    <row r="26" spans="1:15" ht="18" customHeight="1">
      <c r="A26" s="55" t="s">
        <v>33</v>
      </c>
      <c r="B26" s="74">
        <f>'родив.,умерш. абс.цифры'!B25*1000/'родив.,умерш. абс.цифры'!J25</f>
        <v>2.836374352299796</v>
      </c>
      <c r="C26" s="74">
        <f>'родив.,умерш. абс.цифры'!C25*1000/'родив.,умерш. абс.цифры'!K25</f>
        <v>2.473114250384082</v>
      </c>
      <c r="D26" s="74">
        <f t="shared" si="0"/>
        <v>-12.81</v>
      </c>
      <c r="E26" s="74">
        <f>'родив.,умерш. абс.цифры'!D25*1000/'родив.,умерш. абс.цифры'!J25</f>
        <v>2.885489059698927</v>
      </c>
      <c r="F26" s="74">
        <f>'родив.,умерш. абс.цифры'!E25*1000/'родив.,умерш. абс.цифры'!K25</f>
        <v>2.548057106456327</v>
      </c>
      <c r="G26" s="74">
        <f t="shared" si="1"/>
        <v>-11.69</v>
      </c>
      <c r="H26" s="74">
        <f t="shared" si="2"/>
        <v>-0.04911470739913071</v>
      </c>
      <c r="I26" s="74">
        <f t="shared" si="3"/>
        <v>-0.07494285607224471</v>
      </c>
      <c r="J26" s="75"/>
      <c r="K26" s="75">
        <v>4.6</v>
      </c>
      <c r="L26" s="74"/>
      <c r="M26" s="31"/>
      <c r="N26" s="2"/>
      <c r="O26" s="14"/>
    </row>
    <row r="27" spans="1:15" ht="18" customHeight="1">
      <c r="A27" s="55" t="s">
        <v>34</v>
      </c>
      <c r="B27" s="74">
        <f>'родив.,умерш. абс.цифры'!B26*1000/'родив.,умерш. абс.цифры'!J26</f>
        <v>2.657069823758913</v>
      </c>
      <c r="C27" s="74">
        <f>'родив.,умерш. абс.цифры'!C26*1000/'родив.,умерш. абс.цифры'!K26</f>
        <v>2.51923939676295</v>
      </c>
      <c r="D27" s="74">
        <f t="shared" si="0"/>
        <v>-5.19</v>
      </c>
      <c r="E27" s="74">
        <f>'родив.,умерш. абс.цифры'!D26*1000/'родив.,умерш. абс.цифры'!J26</f>
        <v>4.170590609444369</v>
      </c>
      <c r="F27" s="74">
        <f>'родив.,умерш. абс.цифры'!E26*1000/'родив.,умерш. абс.цифры'!K26</f>
        <v>4.244745832901956</v>
      </c>
      <c r="G27" s="74">
        <f t="shared" si="1"/>
        <v>1.78</v>
      </c>
      <c r="H27" s="74">
        <f t="shared" si="2"/>
        <v>-1.5135207856854564</v>
      </c>
      <c r="I27" s="74">
        <f t="shared" si="3"/>
        <v>-1.7255064361390064</v>
      </c>
      <c r="J27" s="75"/>
      <c r="K27" s="75">
        <v>14.3</v>
      </c>
      <c r="L27" s="74"/>
      <c r="M27" s="31"/>
      <c r="N27" s="2"/>
      <c r="O27" s="14"/>
    </row>
    <row r="28" spans="1:15" ht="18" customHeight="1">
      <c r="A28" s="55" t="s">
        <v>35</v>
      </c>
      <c r="B28" s="74">
        <f>'родив.,умерш. абс.цифры'!B27*1000/'родив.,умерш. абс.цифры'!J27</f>
        <v>4.040268755999018</v>
      </c>
      <c r="C28" s="74">
        <f>'родив.,умерш. абс.цифры'!C27*1000/'родив.,умерш. абс.цифры'!K27</f>
        <v>3.279056709713644</v>
      </c>
      <c r="D28" s="74">
        <f t="shared" si="0"/>
        <v>-18.84</v>
      </c>
      <c r="E28" s="74">
        <f>'родив.,умерш. абс.цифры'!D27*1000/'родив.,умерш. абс.цифры'!J27</f>
        <v>2.5446996584745194</v>
      </c>
      <c r="F28" s="74">
        <f>'родив.,умерш. абс.цифры'!E27*1000/'родив.,умерш. абс.цифры'!K27</f>
        <v>1.8416619876473892</v>
      </c>
      <c r="G28" s="74">
        <f t="shared" si="1"/>
        <v>-27.63</v>
      </c>
      <c r="H28" s="74">
        <f t="shared" si="2"/>
        <v>1.4955690975244988</v>
      </c>
      <c r="I28" s="74">
        <f t="shared" si="3"/>
        <v>1.4373947220662548</v>
      </c>
      <c r="J28" s="75">
        <v>12.02</v>
      </c>
      <c r="K28" s="75">
        <v>6.5</v>
      </c>
      <c r="L28" s="74">
        <f>K28/J28*100-100</f>
        <v>-45.9234608985025</v>
      </c>
      <c r="M28" s="31"/>
      <c r="N28" s="2"/>
      <c r="O28" s="14"/>
    </row>
    <row r="29" spans="1:15" ht="18.75">
      <c r="A29" s="55" t="s">
        <v>36</v>
      </c>
      <c r="B29" s="74">
        <f>'родив.,умерш. абс.цифры'!B28*1000/'родив.,умерш. абс.цифры'!J28</f>
        <v>2.7387423494735437</v>
      </c>
      <c r="C29" s="74">
        <f>'родив.,умерш. абс.цифры'!C28*1000/'родив.,умерш. абс.цифры'!K28</f>
        <v>2.4540496020573674</v>
      </c>
      <c r="D29" s="74">
        <f t="shared" si="0"/>
        <v>-10.4</v>
      </c>
      <c r="E29" s="74">
        <f>'родив.,умерш. абс.цифры'!D28*1000/'родив.,умерш. абс.цифры'!J28</f>
        <v>3.0894349673939363</v>
      </c>
      <c r="F29" s="74">
        <f>'родив.,умерш. абс.цифры'!E28*1000/'родив.,умерш. абс.цифры'!K28</f>
        <v>2.9919234874398044</v>
      </c>
      <c r="G29" s="74">
        <f t="shared" si="1"/>
        <v>-3.16</v>
      </c>
      <c r="H29" s="74">
        <f t="shared" si="2"/>
        <v>-0.35069261792039264</v>
      </c>
      <c r="I29" s="74">
        <f t="shared" si="3"/>
        <v>-0.537873885382437</v>
      </c>
      <c r="J29" s="75">
        <v>11.27</v>
      </c>
      <c r="K29" s="75">
        <v>2.9</v>
      </c>
      <c r="L29" s="74">
        <f>K29/J29*100-100</f>
        <v>-74.26796805678794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45"/>
      <c r="K30" s="42"/>
      <c r="L30" s="45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45"/>
      <c r="K31" s="42"/>
      <c r="L31" s="45"/>
    </row>
    <row r="32" spans="1:12" ht="18">
      <c r="A32" s="85" t="s">
        <v>67</v>
      </c>
      <c r="B32" s="85"/>
      <c r="C32" s="85"/>
      <c r="D32" s="85"/>
      <c r="E32" s="85"/>
      <c r="F32" s="85"/>
      <c r="G32" s="85"/>
      <c r="J32" s="45"/>
      <c r="K32" s="42"/>
      <c r="L32" s="45"/>
    </row>
    <row r="33" spans="1:12" ht="13.5" customHeight="1">
      <c r="A33" s="32" t="s">
        <v>59</v>
      </c>
      <c r="B33" s="32"/>
      <c r="C33" s="32"/>
      <c r="D33" s="32"/>
      <c r="E33" s="32"/>
      <c r="F33" s="32"/>
      <c r="G33" s="32"/>
      <c r="J33" s="45"/>
      <c r="K33" s="45"/>
      <c r="L33" s="45"/>
    </row>
    <row r="34" spans="1:12" ht="18">
      <c r="A34" s="3"/>
      <c r="B34" s="3"/>
      <c r="C34" s="3"/>
      <c r="D34" s="3"/>
      <c r="E34" s="3"/>
      <c r="F34" s="3"/>
      <c r="G34" s="3"/>
      <c r="J34" s="45"/>
      <c r="K34" s="45"/>
      <c r="L34" s="45"/>
    </row>
    <row r="35" spans="1:12" ht="18">
      <c r="A35" s="3"/>
      <c r="B35" s="3"/>
      <c r="C35" s="3"/>
      <c r="D35" s="3"/>
      <c r="E35" s="3"/>
      <c r="F35" s="3"/>
      <c r="G35" s="3"/>
      <c r="J35" s="45"/>
      <c r="K35" s="45"/>
      <c r="L35" s="45"/>
    </row>
    <row r="36" spans="1:12" ht="18">
      <c r="A36" s="3"/>
      <c r="B36" s="3"/>
      <c r="C36" s="3"/>
      <c r="D36" s="3"/>
      <c r="E36" s="3"/>
      <c r="F36" s="3"/>
      <c r="G36" s="3"/>
      <c r="J36" s="45"/>
      <c r="K36" s="45"/>
      <c r="L36" s="45"/>
    </row>
    <row r="37" spans="10:12" ht="18">
      <c r="J37" s="45"/>
      <c r="K37" s="45"/>
      <c r="L37" s="45"/>
    </row>
    <row r="38" spans="10:12" ht="18">
      <c r="J38" s="45"/>
      <c r="K38" s="45"/>
      <c r="L38" s="45"/>
    </row>
    <row r="39" spans="10:12" ht="18">
      <c r="J39" s="45"/>
      <c r="K39" s="45"/>
      <c r="L39" s="45"/>
    </row>
    <row r="40" spans="10:12" ht="18">
      <c r="J40" s="45"/>
      <c r="K40" s="45"/>
      <c r="L40" s="45"/>
    </row>
    <row r="41" spans="10:12" ht="18">
      <c r="J41" s="45"/>
      <c r="K41" s="45"/>
      <c r="L41" s="45"/>
    </row>
  </sheetData>
  <sheetProtection/>
  <mergeCells count="12">
    <mergeCell ref="H4:I4"/>
    <mergeCell ref="J4:L4"/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</mergeCells>
  <printOptions horizontalCentered="1" verticalCentered="1"/>
  <pageMargins left="0.17" right="0.17" top="0.35" bottom="0.22" header="0.24" footer="0.16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91" t="s">
        <v>2</v>
      </c>
      <c r="B3" s="91"/>
      <c r="C3" s="91"/>
      <c r="D3" s="91"/>
      <c r="E3" s="91"/>
      <c r="F3" s="91"/>
      <c r="G3" s="91"/>
      <c r="H3" s="6"/>
    </row>
    <row r="4" spans="1:22" ht="18" customHeight="1">
      <c r="A4" s="91" t="s">
        <v>64</v>
      </c>
      <c r="B4" s="91"/>
      <c r="C4" s="91"/>
      <c r="D4" s="91"/>
      <c r="E4" s="91"/>
      <c r="F4" s="91"/>
      <c r="G4" s="91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91" t="s">
        <v>76</v>
      </c>
      <c r="B5" s="91"/>
      <c r="C5" s="91"/>
      <c r="D5" s="91"/>
      <c r="E5" s="91"/>
      <c r="F5" s="91"/>
      <c r="G5" s="91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2" t="s">
        <v>3</v>
      </c>
      <c r="B7" s="92"/>
      <c r="C7" s="92"/>
      <c r="D7" s="92"/>
      <c r="E7" s="77" t="s">
        <v>65</v>
      </c>
      <c r="F7" s="77" t="s">
        <v>66</v>
      </c>
      <c r="G7" s="40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2"/>
      <c r="B8" s="92"/>
      <c r="C8" s="92"/>
      <c r="D8" s="92"/>
      <c r="E8" s="77"/>
      <c r="F8" s="77"/>
      <c r="G8" s="41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58" t="s">
        <v>6</v>
      </c>
      <c r="B9" s="58"/>
      <c r="C9" s="58"/>
      <c r="D9" s="58"/>
      <c r="E9" s="52">
        <v>13</v>
      </c>
      <c r="F9" s="63">
        <v>14</v>
      </c>
      <c r="G9" s="54">
        <f>F9/E9*100-100</f>
        <v>7.692307692307693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53" t="s">
        <v>7</v>
      </c>
      <c r="B10" s="53"/>
      <c r="C10" s="53"/>
      <c r="D10" s="53"/>
      <c r="E10" s="64"/>
      <c r="F10" s="50">
        <v>1</v>
      </c>
      <c r="G10" s="54"/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53" t="s">
        <v>39</v>
      </c>
      <c r="B11" s="53"/>
      <c r="C11" s="53"/>
      <c r="D11" s="53"/>
      <c r="E11" s="64"/>
      <c r="F11" s="50"/>
      <c r="G11" s="54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87" t="s">
        <v>40</v>
      </c>
      <c r="B12" s="87"/>
      <c r="C12" s="87"/>
      <c r="D12" s="87"/>
      <c r="E12" s="64"/>
      <c r="F12" s="50"/>
      <c r="G12" s="54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53" t="s">
        <v>41</v>
      </c>
      <c r="B13" s="53"/>
      <c r="C13" s="53"/>
      <c r="D13" s="53"/>
      <c r="E13" s="64"/>
      <c r="F13" s="50"/>
      <c r="G13" s="54"/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53" t="s">
        <v>42</v>
      </c>
      <c r="B14" s="53"/>
      <c r="C14" s="53"/>
      <c r="D14" s="53"/>
      <c r="E14" s="64"/>
      <c r="F14" s="50"/>
      <c r="G14" s="54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53" t="s">
        <v>43</v>
      </c>
      <c r="B15" s="53"/>
      <c r="C15" s="53"/>
      <c r="D15" s="53"/>
      <c r="E15" s="64">
        <v>2</v>
      </c>
      <c r="F15" s="50">
        <v>1</v>
      </c>
      <c r="G15" s="54">
        <f aca="true" t="shared" si="0" ref="G15:G22">F15/E15*100-100</f>
        <v>-50</v>
      </c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53" t="s">
        <v>44</v>
      </c>
      <c r="B16" s="53"/>
      <c r="C16" s="53"/>
      <c r="D16" s="53"/>
      <c r="E16" s="64"/>
      <c r="F16" s="50"/>
      <c r="G16" s="54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89" t="s">
        <v>45</v>
      </c>
      <c r="B17" s="89"/>
      <c r="C17" s="89"/>
      <c r="D17" s="89"/>
      <c r="E17" s="56">
        <v>8</v>
      </c>
      <c r="F17" s="50">
        <v>9</v>
      </c>
      <c r="G17" s="54">
        <f t="shared" si="0"/>
        <v>12.5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87" t="s">
        <v>8</v>
      </c>
      <c r="B18" s="87"/>
      <c r="C18" s="87"/>
      <c r="D18" s="87"/>
      <c r="E18" s="64"/>
      <c r="F18" s="50"/>
      <c r="G18" s="54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53" t="s">
        <v>9</v>
      </c>
      <c r="B19" s="53"/>
      <c r="C19" s="53"/>
      <c r="D19" s="53"/>
      <c r="E19" s="64">
        <v>3</v>
      </c>
      <c r="F19" s="50"/>
      <c r="G19" s="54">
        <f t="shared" si="0"/>
        <v>-100</v>
      </c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0" t="s">
        <v>10</v>
      </c>
      <c r="B20" s="90"/>
      <c r="C20" s="90"/>
      <c r="D20" s="90"/>
      <c r="E20" s="56">
        <v>3</v>
      </c>
      <c r="F20" s="50">
        <v>2</v>
      </c>
      <c r="G20" s="54">
        <f t="shared" si="0"/>
        <v>-33.33333333333334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53" t="s">
        <v>46</v>
      </c>
      <c r="B21" s="53"/>
      <c r="C21" s="53"/>
      <c r="D21" s="53"/>
      <c r="E21" s="64">
        <v>2</v>
      </c>
      <c r="F21" s="50">
        <v>2</v>
      </c>
      <c r="G21" s="54">
        <f t="shared" si="0"/>
        <v>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89" t="s">
        <v>47</v>
      </c>
      <c r="B22" s="89"/>
      <c r="C22" s="89"/>
      <c r="D22" s="89"/>
      <c r="E22" s="56">
        <v>1</v>
      </c>
      <c r="F22" s="50"/>
      <c r="G22" s="54">
        <f t="shared" si="0"/>
        <v>-100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thickBot="1">
      <c r="A23" s="53" t="s">
        <v>48</v>
      </c>
      <c r="B23" s="53"/>
      <c r="C23" s="53"/>
      <c r="D23" s="53"/>
      <c r="E23" s="76"/>
      <c r="F23" s="50">
        <v>1</v>
      </c>
      <c r="G23" s="54"/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9">
        <v>4</v>
      </c>
      <c r="F24" s="23"/>
      <c r="G24" s="72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88" t="s">
        <v>63</v>
      </c>
      <c r="B25" s="88"/>
      <c r="C25" s="88"/>
      <c r="D25" s="88"/>
      <c r="E25" s="88"/>
      <c r="F25" s="88"/>
      <c r="G25" s="88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3:G3"/>
    <mergeCell ref="A4:G4"/>
    <mergeCell ref="A5:G5"/>
    <mergeCell ref="A7:D8"/>
    <mergeCell ref="E7:E8"/>
    <mergeCell ref="F7:F8"/>
    <mergeCell ref="A12:D12"/>
    <mergeCell ref="A25:G25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9.875" style="0" customWidth="1"/>
    <col min="7" max="7" width="16.25390625" style="0" customWidth="1"/>
    <col min="8" max="8" width="11.125" style="0" customWidth="1"/>
    <col min="9" max="10" width="9.125" style="6" customWidth="1"/>
  </cols>
  <sheetData>
    <row r="3" spans="1:8" ht="18" customHeight="1">
      <c r="A3" s="93" t="s">
        <v>2</v>
      </c>
      <c r="B3" s="93"/>
      <c r="C3" s="93"/>
      <c r="D3" s="93"/>
      <c r="E3" s="93"/>
      <c r="F3" s="93"/>
      <c r="G3" s="93"/>
      <c r="H3" s="6"/>
    </row>
    <row r="4" spans="1:13" ht="18" customHeight="1">
      <c r="A4" s="93" t="s">
        <v>49</v>
      </c>
      <c r="B4" s="93"/>
      <c r="C4" s="93"/>
      <c r="D4" s="93"/>
      <c r="E4" s="93"/>
      <c r="F4" s="93"/>
      <c r="G4" s="93"/>
      <c r="H4" s="6"/>
      <c r="K4" s="6"/>
      <c r="L4" s="6"/>
      <c r="M4" s="6"/>
    </row>
    <row r="5" spans="1:13" ht="18" customHeight="1">
      <c r="A5" s="93" t="s">
        <v>75</v>
      </c>
      <c r="B5" s="93"/>
      <c r="C5" s="93"/>
      <c r="D5" s="93"/>
      <c r="E5" s="93"/>
      <c r="F5" s="93"/>
      <c r="G5" s="93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2" t="s">
        <v>3</v>
      </c>
      <c r="B7" s="92"/>
      <c r="C7" s="92"/>
      <c r="D7" s="92"/>
      <c r="E7" s="86" t="s">
        <v>61</v>
      </c>
      <c r="F7" s="86" t="s">
        <v>66</v>
      </c>
      <c r="G7" s="40" t="s">
        <v>4</v>
      </c>
      <c r="H7" s="97" t="s">
        <v>37</v>
      </c>
      <c r="I7" s="98"/>
      <c r="K7" s="6"/>
      <c r="L7" s="6"/>
      <c r="M7" s="6"/>
    </row>
    <row r="8" spans="1:13" ht="18" customHeight="1" thickBot="1">
      <c r="A8" s="92"/>
      <c r="B8" s="92"/>
      <c r="C8" s="92"/>
      <c r="D8" s="92"/>
      <c r="E8" s="101"/>
      <c r="F8" s="101"/>
      <c r="G8" s="41" t="s">
        <v>5</v>
      </c>
      <c r="H8" s="33" t="s">
        <v>61</v>
      </c>
      <c r="I8" s="25" t="s">
        <v>66</v>
      </c>
      <c r="K8" s="6"/>
      <c r="L8" s="6"/>
      <c r="M8" s="6"/>
    </row>
    <row r="9" spans="1:13" ht="18" customHeight="1" thickBot="1">
      <c r="A9" s="57" t="s">
        <v>51</v>
      </c>
      <c r="B9" s="57"/>
      <c r="C9" s="57"/>
      <c r="D9" s="58"/>
      <c r="E9" s="75">
        <v>4.43</v>
      </c>
      <c r="F9" s="75">
        <v>5.1</v>
      </c>
      <c r="G9" s="59">
        <f>F9/E9*100-100</f>
        <v>15.124153498871323</v>
      </c>
      <c r="H9" s="99" t="s">
        <v>72</v>
      </c>
      <c r="I9" s="100"/>
      <c r="J9" s="8"/>
      <c r="K9" s="6"/>
      <c r="L9" s="6"/>
      <c r="M9" s="6"/>
    </row>
    <row r="10" spans="1:13" ht="18" customHeight="1">
      <c r="A10" s="53" t="s">
        <v>7</v>
      </c>
      <c r="B10" s="53"/>
      <c r="C10" s="53"/>
      <c r="D10" s="53"/>
      <c r="E10" s="60">
        <f>'млад смерт абсцифры'!E10*1000/'млад см на 1000 род'!H10</f>
        <v>0</v>
      </c>
      <c r="F10" s="59">
        <f>'млад смерт абсцифры'!F10*1000/'млад см на 1000 род'!I10</f>
        <v>0.4042037186742118</v>
      </c>
      <c r="G10" s="59"/>
      <c r="H10" s="52">
        <v>2803</v>
      </c>
      <c r="I10" s="63">
        <v>2474</v>
      </c>
      <c r="J10" s="8"/>
      <c r="K10" s="6"/>
      <c r="L10" s="6"/>
      <c r="M10" s="6"/>
    </row>
    <row r="11" spans="1:13" ht="18" customHeight="1">
      <c r="A11" s="53" t="s">
        <v>39</v>
      </c>
      <c r="B11" s="53"/>
      <c r="C11" s="53"/>
      <c r="D11" s="53"/>
      <c r="E11" s="60">
        <f>'млад смерт абсцифры'!E11*1000/'млад см на 1000 род'!H11</f>
        <v>0</v>
      </c>
      <c r="F11" s="60">
        <f>'млад смерт абсцифры'!F11*1000/'млад см на 1000 род'!I11</f>
        <v>0</v>
      </c>
      <c r="G11" s="59"/>
      <c r="H11" s="52">
        <v>2803</v>
      </c>
      <c r="I11" s="63">
        <v>2474</v>
      </c>
      <c r="J11" s="8"/>
      <c r="K11" s="6"/>
      <c r="L11" s="6"/>
      <c r="M11" s="6"/>
    </row>
    <row r="12" spans="1:13" ht="18" customHeight="1">
      <c r="A12" s="87" t="s">
        <v>40</v>
      </c>
      <c r="B12" s="87"/>
      <c r="C12" s="87"/>
      <c r="D12" s="87"/>
      <c r="E12" s="60">
        <f>'млад смерт абсцифры'!E12*1000/'млад см на 1000 род'!H12</f>
        <v>0</v>
      </c>
      <c r="F12" s="60">
        <f>'млад смерт абсцифры'!F12*1000/'млад см на 1000 род'!I12</f>
        <v>0</v>
      </c>
      <c r="G12" s="59"/>
      <c r="H12" s="52">
        <v>2803</v>
      </c>
      <c r="I12" s="63">
        <v>2474</v>
      </c>
      <c r="J12" s="8"/>
      <c r="K12" s="6"/>
      <c r="L12" s="6"/>
      <c r="M12" s="6"/>
    </row>
    <row r="13" spans="1:13" ht="18" customHeight="1">
      <c r="A13" s="53" t="s">
        <v>41</v>
      </c>
      <c r="B13" s="53"/>
      <c r="C13" s="53"/>
      <c r="D13" s="53"/>
      <c r="E13" s="60">
        <f>'млад смерт абсцифры'!E13*1000/'млад см на 1000 род'!H13</f>
        <v>0</v>
      </c>
      <c r="F13" s="60">
        <f>'млад смерт абсцифры'!F13*1000/'млад см на 1000 род'!I13</f>
        <v>0</v>
      </c>
      <c r="G13" s="59"/>
      <c r="H13" s="52">
        <v>2803</v>
      </c>
      <c r="I13" s="63">
        <v>2474</v>
      </c>
      <c r="J13" s="8"/>
      <c r="K13" s="6"/>
      <c r="L13" s="6"/>
      <c r="M13" s="6"/>
    </row>
    <row r="14" spans="1:13" ht="19.5" customHeight="1">
      <c r="A14" s="53" t="s">
        <v>42</v>
      </c>
      <c r="B14" s="53"/>
      <c r="C14" s="53"/>
      <c r="D14" s="53"/>
      <c r="E14" s="60">
        <f>'млад смерт абсцифры'!E14*1000/'млад см на 1000 род'!H14</f>
        <v>0</v>
      </c>
      <c r="F14" s="60">
        <f>'млад смерт абсцифры'!F14*1000/'млад см на 1000 род'!I14</f>
        <v>0</v>
      </c>
      <c r="G14" s="59"/>
      <c r="H14" s="52">
        <v>2803</v>
      </c>
      <c r="I14" s="63">
        <v>2474</v>
      </c>
      <c r="J14" s="8"/>
      <c r="K14" s="6"/>
      <c r="L14" s="6"/>
      <c r="M14" s="6"/>
    </row>
    <row r="15" spans="1:13" ht="18" customHeight="1">
      <c r="A15" s="53" t="s">
        <v>43</v>
      </c>
      <c r="B15" s="53"/>
      <c r="C15" s="53"/>
      <c r="D15" s="53"/>
      <c r="E15" s="71">
        <f>'млад смерт абсцифры'!E15*1000/'млад см на 1000 род'!H15</f>
        <v>0.7135212272565109</v>
      </c>
      <c r="F15" s="71">
        <f>'млад смерт абсцифры'!F15*1000/'млад см на 1000 род'!I15</f>
        <v>0.4042037186742118</v>
      </c>
      <c r="G15" s="59">
        <f aca="true" t="shared" si="0" ref="G15:G22">F15/E15*100-100</f>
        <v>-43.350848827809216</v>
      </c>
      <c r="H15" s="52">
        <v>2803</v>
      </c>
      <c r="I15" s="63">
        <v>2474</v>
      </c>
      <c r="J15" s="8"/>
      <c r="K15" s="6"/>
      <c r="L15" s="6"/>
      <c r="M15" s="6"/>
    </row>
    <row r="16" spans="1:13" ht="18" customHeight="1">
      <c r="A16" s="53" t="s">
        <v>44</v>
      </c>
      <c r="B16" s="53"/>
      <c r="C16" s="53"/>
      <c r="D16" s="53"/>
      <c r="E16" s="71">
        <f>'млад смерт абсцифры'!E16*1000/'млад см на 1000 род'!H16</f>
        <v>0</v>
      </c>
      <c r="F16" s="71">
        <f>'млад смерт абсцифры'!F16*1000/'млад см на 1000 род'!I16</f>
        <v>0</v>
      </c>
      <c r="G16" s="59"/>
      <c r="H16" s="52">
        <v>2803</v>
      </c>
      <c r="I16" s="63">
        <v>2474</v>
      </c>
      <c r="J16" s="8"/>
      <c r="K16" s="6"/>
      <c r="L16" s="6"/>
      <c r="M16" s="6"/>
    </row>
    <row r="17" spans="1:13" ht="18" customHeight="1">
      <c r="A17" s="89" t="s">
        <v>45</v>
      </c>
      <c r="B17" s="89"/>
      <c r="C17" s="89"/>
      <c r="D17" s="89"/>
      <c r="E17" s="71">
        <f>'млад смерт абсцифры'!E17*1000/'млад см на 1000 род'!H17</f>
        <v>2.8540849090260436</v>
      </c>
      <c r="F17" s="71">
        <f>'млад смерт абсцифры'!F17*1000/'млад см на 1000 род'!I17</f>
        <v>3.6378334680679063</v>
      </c>
      <c r="G17" s="59">
        <f t="shared" si="0"/>
        <v>27.46059013742925</v>
      </c>
      <c r="H17" s="52">
        <v>2803</v>
      </c>
      <c r="I17" s="63">
        <v>2474</v>
      </c>
      <c r="J17" s="8"/>
      <c r="K17" s="6"/>
      <c r="L17" s="6"/>
      <c r="M17" s="6"/>
    </row>
    <row r="18" spans="1:13" ht="18" customHeight="1">
      <c r="A18" s="87" t="s">
        <v>8</v>
      </c>
      <c r="B18" s="87"/>
      <c r="C18" s="87"/>
      <c r="D18" s="87"/>
      <c r="E18" s="71">
        <f>'млад смерт абсцифры'!E18*1000/'млад см на 1000 род'!H18</f>
        <v>0</v>
      </c>
      <c r="F18" s="71">
        <f>'млад смерт абсцифры'!F18*1000/'млад см на 1000 род'!I18</f>
        <v>0</v>
      </c>
      <c r="G18" s="59"/>
      <c r="H18" s="52">
        <v>2803</v>
      </c>
      <c r="I18" s="63">
        <v>2474</v>
      </c>
      <c r="J18" s="8"/>
      <c r="K18" s="6"/>
      <c r="L18" s="6"/>
      <c r="M18" s="6"/>
    </row>
    <row r="19" spans="1:13" ht="18" customHeight="1">
      <c r="A19" s="53" t="s">
        <v>9</v>
      </c>
      <c r="B19" s="53"/>
      <c r="C19" s="53"/>
      <c r="D19" s="53"/>
      <c r="E19" s="71">
        <f>'млад смерт абсцифры'!E19*1000/'млад см на 1000 род'!H19</f>
        <v>1.0702818408847663</v>
      </c>
      <c r="F19" s="71">
        <f>'млад смерт абсцифры'!F19*1000/'млад см на 1000 род'!I19</f>
        <v>0</v>
      </c>
      <c r="G19" s="59">
        <f t="shared" si="0"/>
        <v>-100</v>
      </c>
      <c r="H19" s="52">
        <v>2803</v>
      </c>
      <c r="I19" s="63">
        <v>2474</v>
      </c>
      <c r="J19" s="8"/>
      <c r="K19" s="6"/>
      <c r="L19" s="6"/>
      <c r="M19" s="6"/>
    </row>
    <row r="20" spans="1:13" ht="18" customHeight="1">
      <c r="A20" s="90" t="s">
        <v>10</v>
      </c>
      <c r="B20" s="90"/>
      <c r="C20" s="90"/>
      <c r="D20" s="90"/>
      <c r="E20" s="71">
        <f>'млад смерт абсцифры'!E20*1000/'млад см на 1000 род'!H20</f>
        <v>1.0702818408847663</v>
      </c>
      <c r="F20" s="71">
        <f>'млад смерт абсцифры'!F20*1000/'млад см на 1000 род'!I20</f>
        <v>0.8084074373484236</v>
      </c>
      <c r="G20" s="59">
        <f t="shared" si="0"/>
        <v>-24.467798437078955</v>
      </c>
      <c r="H20" s="52">
        <v>2803</v>
      </c>
      <c r="I20" s="63">
        <v>2474</v>
      </c>
      <c r="J20" s="8"/>
      <c r="K20" s="6"/>
      <c r="L20" s="6"/>
      <c r="M20" s="6"/>
    </row>
    <row r="21" spans="1:13" ht="18" customHeight="1">
      <c r="A21" s="53" t="s">
        <v>46</v>
      </c>
      <c r="B21" s="53"/>
      <c r="C21" s="53"/>
      <c r="D21" s="53"/>
      <c r="E21" s="71">
        <f>'млад смерт абсцифры'!E21*1000/'млад см на 1000 род'!H21</f>
        <v>0.7135212272565109</v>
      </c>
      <c r="F21" s="71">
        <f>'млад смерт абсцифры'!F21*1000/'млад см на 1000 род'!I21</f>
        <v>0.8084074373484236</v>
      </c>
      <c r="G21" s="59">
        <f t="shared" si="0"/>
        <v>13.298302344381568</v>
      </c>
      <c r="H21" s="52">
        <v>2803</v>
      </c>
      <c r="I21" s="63">
        <v>2474</v>
      </c>
      <c r="K21" s="6"/>
      <c r="L21" s="6"/>
      <c r="M21" s="6"/>
    </row>
    <row r="22" spans="1:13" ht="18" customHeight="1">
      <c r="A22" s="89" t="s">
        <v>47</v>
      </c>
      <c r="B22" s="89"/>
      <c r="C22" s="89"/>
      <c r="D22" s="89"/>
      <c r="E22" s="71">
        <f>'млад смерт абсцифры'!E22*1000/'млад см на 1000 род'!H22</f>
        <v>0.35676061362825545</v>
      </c>
      <c r="F22" s="71">
        <f>'млад смерт абсцифры'!F22*1000/'млад см на 1000 род'!I22</f>
        <v>0</v>
      </c>
      <c r="G22" s="59">
        <f t="shared" si="0"/>
        <v>-100</v>
      </c>
      <c r="H22" s="52">
        <v>2803</v>
      </c>
      <c r="I22" s="63">
        <v>2474</v>
      </c>
      <c r="K22" s="6"/>
      <c r="L22" s="6"/>
      <c r="M22" s="6"/>
    </row>
    <row r="23" spans="1:13" ht="18" customHeight="1" thickBot="1">
      <c r="A23" s="53" t="s">
        <v>48</v>
      </c>
      <c r="B23" s="53"/>
      <c r="C23" s="53"/>
      <c r="D23" s="53"/>
      <c r="E23" s="71">
        <f>'млад смерт абсцифры'!E23*1000/'млад см на 1000 род'!H23</f>
        <v>0</v>
      </c>
      <c r="F23" s="71">
        <f>'млад смерт абсцифры'!F23*1000/'млад см на 1000 род'!I23</f>
        <v>0.4042037186742118</v>
      </c>
      <c r="G23" s="59"/>
      <c r="H23" s="52">
        <v>2803</v>
      </c>
      <c r="I23" s="63">
        <v>2474</v>
      </c>
      <c r="K23" s="6"/>
      <c r="L23" s="6"/>
      <c r="M23" s="6"/>
    </row>
    <row r="24" spans="1:13" ht="18" customHeight="1" thickBot="1">
      <c r="A24" s="34" t="s">
        <v>62</v>
      </c>
      <c r="B24" s="35"/>
      <c r="C24" s="36"/>
      <c r="D24" s="36"/>
      <c r="E24" s="37"/>
      <c r="F24" s="38"/>
      <c r="G24" s="59"/>
      <c r="H24" s="47"/>
      <c r="I24" s="8"/>
      <c r="K24" s="6"/>
      <c r="L24" s="6"/>
      <c r="M24" s="6"/>
    </row>
    <row r="25" spans="1:13" ht="18" customHeight="1">
      <c r="A25" s="88"/>
      <c r="B25" s="88"/>
      <c r="C25" s="88"/>
      <c r="D25" s="88"/>
      <c r="E25" s="88"/>
      <c r="F25" s="88"/>
      <c r="G25" s="88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.75">
      <c r="A30" s="94"/>
      <c r="B30" s="94"/>
      <c r="C30" s="94"/>
      <c r="D30" s="94"/>
      <c r="E30" s="27"/>
      <c r="F30" s="28"/>
      <c r="G30" s="6"/>
      <c r="H30" s="6"/>
      <c r="K30" s="6"/>
      <c r="L30" s="6"/>
      <c r="M30" s="6"/>
    </row>
    <row r="31" spans="1:13" ht="15.75">
      <c r="A31" s="95"/>
      <c r="B31" s="95"/>
      <c r="C31" s="95"/>
      <c r="D31" s="95"/>
      <c r="E31" s="24"/>
      <c r="F31" s="26"/>
      <c r="G31" s="6"/>
      <c r="H31" s="6"/>
      <c r="K31" s="6"/>
      <c r="L31" s="6"/>
      <c r="M31" s="6"/>
    </row>
    <row r="32" spans="1:13" ht="15.7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.75">
      <c r="A33" s="96"/>
      <c r="B33" s="96"/>
      <c r="C33" s="96"/>
      <c r="D33" s="96"/>
      <c r="E33" s="27"/>
      <c r="F33" s="28"/>
      <c r="G33" s="6"/>
      <c r="H33" s="6"/>
      <c r="K33" s="6"/>
      <c r="L33" s="6"/>
      <c r="M33" s="6"/>
    </row>
    <row r="34" spans="1:13" ht="15.7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.75">
      <c r="A35" s="94"/>
      <c r="B35" s="94"/>
      <c r="C35" s="94"/>
      <c r="D35" s="94"/>
      <c r="E35" s="27"/>
      <c r="F35" s="28"/>
      <c r="H35" s="6"/>
      <c r="K35" s="6"/>
      <c r="L35" s="6"/>
      <c r="M35" s="6"/>
    </row>
    <row r="36" spans="1:13" ht="15.7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.7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.7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8"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2017-04-26T04:50:32Z</cp:lastPrinted>
  <dcterms:created xsi:type="dcterms:W3CDTF">2010-08-26T07:05:00Z</dcterms:created>
  <dcterms:modified xsi:type="dcterms:W3CDTF">2017-04-26T04:50:40Z</dcterms:modified>
  <cp:category/>
  <cp:version/>
  <cp:contentType/>
  <cp:contentStatus/>
</cp:coreProperties>
</file>