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12390" tabRatio="783" activeTab="1"/>
  </bookViews>
  <sheets>
    <sheet name="родив.,умерш. абс.цифры" sheetId="1" r:id="rId1"/>
    <sheet name="на 1000 нас" sheetId="2" r:id="rId2"/>
    <sheet name="млад смерт абсцифры" sheetId="3" r:id="rId3"/>
    <sheet name="на 1000 род" sheetId="4" r:id="rId4"/>
    <sheet name="Федер.инсп, к Указам" sheetId="5" r:id="rId5"/>
  </sheets>
  <definedNames>
    <definedName name="_xlnm.Print_Area" localSheetId="2">'млад смерт абсцифры'!$A$1:$I$25</definedName>
    <definedName name="_xlnm.Print_Area" localSheetId="1">'на 1000 нас'!$A$1:$L$33</definedName>
    <definedName name="_xlnm.Print_Area" localSheetId="3">'на 1000 род'!$A$1:$G$24</definedName>
    <definedName name="_xlnm.Print_Area" localSheetId="0">'родив.,умерш. абс.цифры'!$A$1:$I$29</definedName>
    <definedName name="_xlnm.Print_Area" localSheetId="4">'Федер.инсп, к Указам'!$A$1:$F$47</definedName>
  </definedNames>
  <calcPr fullCalcOnLoad="1"/>
</workbook>
</file>

<file path=xl/sharedStrings.xml><?xml version="1.0" encoding="utf-8"?>
<sst xmlns="http://schemas.openxmlformats.org/spreadsheetml/2006/main" count="193" uniqueCount="127">
  <si>
    <t>ИТОГИ ЕСТЕСТВЕННОГО ДВИЖЕНИЯ НАСЕЛЕНИЯ РК</t>
  </si>
  <si>
    <t>Районы</t>
  </si>
  <si>
    <t>Число умерших, чел.</t>
  </si>
  <si>
    <t>из них :</t>
  </si>
  <si>
    <t>1. От инфекционных и паразитарных болезней</t>
  </si>
  <si>
    <t>2. От новообразований, в т.ч.</t>
  </si>
  <si>
    <t xml:space="preserve">   - желудка</t>
  </si>
  <si>
    <t xml:space="preserve">   -толстой прямой кишки</t>
  </si>
  <si>
    <t xml:space="preserve">   -трахеи,бронхов,легких</t>
  </si>
  <si>
    <t xml:space="preserve">    - лейкемии</t>
  </si>
  <si>
    <t>3. От болезней эндокринной системы,расстройств питания, в т.ч.</t>
  </si>
  <si>
    <t xml:space="preserve">     -сахарного диабета</t>
  </si>
  <si>
    <t>4. От психических расстройств</t>
  </si>
  <si>
    <t>5. От болезней нервной системы</t>
  </si>
  <si>
    <t>6. От болезней системы кровообращения,в т.ч.</t>
  </si>
  <si>
    <t>7. От болезней органов дыхания</t>
  </si>
  <si>
    <t>8. От болезней органов пищеварения,в т.ч.</t>
  </si>
  <si>
    <t xml:space="preserve">    -алкогольной болезни печени</t>
  </si>
  <si>
    <t xml:space="preserve">    -других болезней печени</t>
  </si>
  <si>
    <t xml:space="preserve">    -отравлений алкоголем</t>
  </si>
  <si>
    <t xml:space="preserve">    -самоубийство</t>
  </si>
  <si>
    <t xml:space="preserve">    -убийств и преднамеренных действий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</si>
  <si>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</si>
  <si>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</si>
  <si>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</si>
  <si>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</si>
  <si>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</si>
  <si>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</si>
  <si>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</si>
  <si>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</si>
  <si>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</si>
  <si>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ПО ПРИЧИНАМ (абсолютные цифры)</t>
  </si>
  <si>
    <t>Естественный</t>
  </si>
  <si>
    <t>на 1000 населения</t>
  </si>
  <si>
    <t>на 1000 родившихся</t>
  </si>
  <si>
    <t>откл.(%)</t>
  </si>
  <si>
    <t xml:space="preserve">Количество родившихся </t>
  </si>
  <si>
    <t>Количество умерших всего</t>
  </si>
  <si>
    <t>Количество умерших детей до 1 года</t>
  </si>
  <si>
    <t>Муниципальные образования Республики Коми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</si>
  <si>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</si>
  <si>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</si>
  <si>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</si>
  <si>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</si>
  <si>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</si>
  <si>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</si>
  <si>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</si>
  <si>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</si>
  <si>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</si>
  <si>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</si>
  <si>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</si>
  <si>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</si>
  <si>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</si>
  <si>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</si>
  <si>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</si>
  <si>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</si>
  <si>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</si>
  <si>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</si>
  <si>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</si>
  <si>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</si>
  <si>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</si>
  <si>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</si>
  <si>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 xml:space="preserve">   -ДТП</t>
  </si>
  <si>
    <t>Наименование классов и нозологий</t>
  </si>
  <si>
    <t xml:space="preserve">   - туберкулеза</t>
  </si>
  <si>
    <t xml:space="preserve">    злокачественные, в т.ч.</t>
  </si>
  <si>
    <t xml:space="preserve">    - инфаркта миокарда</t>
  </si>
  <si>
    <t xml:space="preserve">    - инсульты</t>
  </si>
  <si>
    <t xml:space="preserve">    -пневмонии</t>
  </si>
  <si>
    <t xml:space="preserve">     -сосудистые болезни кишечника</t>
  </si>
  <si>
    <t xml:space="preserve">    -фиброза и цирроза печени(кроме алкогольного)</t>
  </si>
  <si>
    <t xml:space="preserve">9.  От болезней кожи и подкожной клетчатки </t>
  </si>
  <si>
    <t>10.От болезней костно-мышечной системы</t>
  </si>
  <si>
    <t>11. От болезней мочеполовой системы</t>
  </si>
  <si>
    <t>12. От врожденных аномалий</t>
  </si>
  <si>
    <t>13.Симптомы,неточно обозначенные состояния</t>
  </si>
  <si>
    <t xml:space="preserve">  - старость</t>
  </si>
  <si>
    <t>14. От несчастных случаев отравлений и травм, в т.ч.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</si>
  <si>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</si>
  <si>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</si>
  <si>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</si>
  <si>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</si>
  <si>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</si>
  <si>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</si>
  <si>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</si>
  <si>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</si>
  <si>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</si>
  <si>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</si>
  <si>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</si>
  <si>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отклонения в %</t>
  </si>
  <si>
    <t>01,01,14</t>
  </si>
  <si>
    <t xml:space="preserve">население </t>
  </si>
  <si>
    <t xml:space="preserve"> на 01.01 2014</t>
  </si>
  <si>
    <t>Всего умерших от всех причин:</t>
  </si>
  <si>
    <t>Естественный прирост</t>
  </si>
  <si>
    <t xml:space="preserve">    - грудной железы</t>
  </si>
  <si>
    <t>Всего по причинам*</t>
  </si>
  <si>
    <t>* рассчет Комистат, по причинам- рассчет РМИАЦ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</si>
  <si>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</si>
  <si>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</si>
  <si>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2014г.</t>
  </si>
  <si>
    <t>2015г.</t>
  </si>
  <si>
    <t>Рождаемость</t>
  </si>
  <si>
    <t>Смертность</t>
  </si>
  <si>
    <t>прирост</t>
  </si>
  <si>
    <t>Младенч.смерт-ть**</t>
  </si>
  <si>
    <t>ИТОГИ ЕСТЕСТВЕННОГО ДВИЖЕНИЯ НАСЕЛЕНИЯ РК*</t>
  </si>
  <si>
    <t>* информация рассчитана РБМС</t>
  </si>
  <si>
    <t>** информация по Комистату</t>
  </si>
  <si>
    <t>Коэффициенты смертности на 100 тыс.населения*</t>
  </si>
  <si>
    <t>смотри по комистату</t>
  </si>
  <si>
    <t>01.01 2015</t>
  </si>
  <si>
    <t>*рассчитано РБМС</t>
  </si>
  <si>
    <t xml:space="preserve"> 01,01,15</t>
  </si>
  <si>
    <t xml:space="preserve">  - печени и желчевыводящих путей</t>
  </si>
  <si>
    <t xml:space="preserve">  - поджелужочной железы</t>
  </si>
  <si>
    <t xml:space="preserve">    - язвенные болезни 12-пкишечника </t>
  </si>
  <si>
    <t xml:space="preserve">     -язвенные болезни желудка</t>
  </si>
  <si>
    <t xml:space="preserve">    -острый панкреатит и другие болезни поджелудочной железы</t>
  </si>
  <si>
    <t>Муниципальные районы Республики Коми (сельское население)</t>
  </si>
  <si>
    <t>(абсолютные цифры) за  январь-сентябрь 2014-2015 г.г.</t>
  </si>
  <si>
    <t>за  январь-сентябрь 2014-2015 г.г.</t>
  </si>
  <si>
    <t>ПО РЕСПУБЛИКЕ КОМИ  за январь-сентябрь 2014-2015 г.г.</t>
  </si>
  <si>
    <t>ПО РЕСПУБЛИКЕ КОМИ за  январь-сентябрь 2014-2015 г.г.</t>
  </si>
  <si>
    <t>Показатели смертности населения РК от отдельных причин за январь-сентябрь 2014-2015г.г.</t>
  </si>
  <si>
    <t>январь-сентябрь 2014г.</t>
  </si>
  <si>
    <t>январь-сентябрь 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</si>
</sst>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0.0000"/>
    <numFmt numFmtId="172" formatCode="[$-FC19]d\ mmmm\ yyyy\ &quot;г.&quot;"/>
    <numFmt numFmtId="173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b/>
      <sz val="12"/>
      <name val="Arial Narrow"/>
      <family val="2"/>
    </font>
    <font>
      <sz val="12"/>
      <name val="Arial Narrow"/>
      <family val="2"/>
    </font>
    <font>
      <sz val="9"/>
      <name val="Times New Roman"/>
      <family val="1"/>
    </font>
    <font>
      <sz val="9"/>
      <name val="Arial Cyr"/>
      <family val="2"/>
    </font>
    <font>
      <b/>
      <sz val="8"/>
      <name val="Times New Roman"/>
      <family val="1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i/>
      <sz val="12"/>
      <name val="Arial Narrow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17" fillId="0" borderId="0" xfId="53" applyNumberFormat="1" applyFont="1" applyFill="1" applyBorder="1" applyAlignment="1">
      <alignment horizontal="center"/>
      <protection/>
    </xf>
    <xf numFmtId="164" fontId="1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left" indent="1"/>
    </xf>
    <xf numFmtId="0" fontId="16" fillId="0" borderId="15" xfId="0" applyFont="1" applyBorder="1" applyAlignment="1">
      <alignment horizontal="left" indent="1"/>
    </xf>
    <xf numFmtId="1" fontId="14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1" fontId="9" fillId="0" borderId="13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49" fontId="1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22" fillId="0" borderId="19" xfId="0" applyFont="1" applyBorder="1" applyAlignment="1">
      <alignment horizontal="left" indent="1"/>
    </xf>
    <xf numFmtId="0" fontId="14" fillId="0" borderId="19" xfId="0" applyFont="1" applyBorder="1" applyAlignment="1">
      <alignment horizontal="left" indent="1"/>
    </xf>
    <xf numFmtId="1" fontId="9" fillId="0" borderId="19" xfId="0" applyNumberFormat="1" applyFont="1" applyBorder="1" applyAlignment="1">
      <alignment horizontal="center"/>
    </xf>
    <xf numFmtId="1" fontId="9" fillId="0" borderId="19" xfId="0" applyNumberFormat="1" applyFont="1" applyFill="1" applyBorder="1" applyAlignment="1">
      <alignment horizontal="center"/>
    </xf>
    <xf numFmtId="1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1" fontId="9" fillId="0" borderId="22" xfId="0" applyNumberFormat="1" applyFont="1" applyFill="1" applyBorder="1" applyAlignment="1">
      <alignment horizont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1"/>
    </xf>
    <xf numFmtId="0" fontId="0" fillId="0" borderId="13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18" fillId="0" borderId="23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Fill="1" applyBorder="1" applyAlignment="1">
      <alignment vertical="top" wrapText="1"/>
    </xf>
    <xf numFmtId="0" fontId="19" fillId="0" borderId="23" xfId="0" applyFont="1" applyBorder="1" applyAlignment="1">
      <alignment/>
    </xf>
    <xf numFmtId="0" fontId="9" fillId="0" borderId="13" xfId="0" applyFont="1" applyBorder="1" applyAlignment="1">
      <alignment horizontal="center"/>
    </xf>
    <xf numFmtId="49" fontId="2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1" fontId="16" fillId="0" borderId="15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0" xfId="53" applyNumberFormat="1" applyFont="1" applyFill="1" applyBorder="1" applyAlignment="1">
      <alignment horizontal="center"/>
      <protection/>
    </xf>
    <xf numFmtId="1" fontId="7" fillId="0" borderId="0" xfId="53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27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19" fillId="0" borderId="24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4" fillId="17" borderId="33" xfId="0" applyFont="1" applyFill="1" applyBorder="1" applyAlignment="1">
      <alignment horizontal="center" wrapText="1"/>
    </xf>
    <xf numFmtId="0" fontId="24" fillId="17" borderId="34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45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wrapText="1"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4" sqref="D14"/>
    </sheetView>
  </sheetViews>
  <sheetFormatPr defaultColWidth="9.00390625" defaultRowHeight="12.75"/>
  <cols>
    <col min="1" max="1" width="57.125" style="2" customWidth="1"/>
    <col min="2" max="2" width="13.75390625" style="2" customWidth="1"/>
    <col min="3" max="3" width="11.625" style="2" customWidth="1"/>
    <col min="4" max="4" width="13.125" style="2" customWidth="1"/>
    <col min="5" max="5" width="12.625" style="2" customWidth="1"/>
    <col min="6" max="6" width="10.125" style="2" customWidth="1"/>
    <col min="7" max="7" width="12.62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16.25390625" style="2" customWidth="1"/>
    <col min="13" max="13" width="9.125" style="2" customWidth="1"/>
    <col min="14" max="14" width="10.875" style="2" bestFit="1" customWidth="1"/>
    <col min="15" max="16384" width="9.125" style="2" customWidth="1"/>
  </cols>
  <sheetData>
    <row r="1" spans="1:8" ht="18.75">
      <c r="A1" s="103" t="s">
        <v>0</v>
      </c>
      <c r="B1" s="103"/>
      <c r="C1" s="103"/>
      <c r="D1" s="103"/>
      <c r="E1" s="103"/>
      <c r="F1" s="103"/>
      <c r="G1" s="103"/>
      <c r="H1" s="1"/>
    </row>
    <row r="2" spans="1:8" ht="18.75">
      <c r="A2" s="103" t="s">
        <v>120</v>
      </c>
      <c r="B2" s="103"/>
      <c r="C2" s="103"/>
      <c r="D2" s="103"/>
      <c r="E2" s="103"/>
      <c r="F2" s="103"/>
      <c r="G2" s="103"/>
      <c r="H2" s="1"/>
    </row>
    <row r="3" spans="1:12" ht="18" customHeight="1">
      <c r="A3" s="104" t="s">
        <v>1</v>
      </c>
      <c r="B3" s="105" t="s">
        <v>36</v>
      </c>
      <c r="C3" s="105"/>
      <c r="D3" s="106" t="s">
        <v>37</v>
      </c>
      <c r="E3" s="106"/>
      <c r="F3" s="106" t="s">
        <v>38</v>
      </c>
      <c r="G3" s="106"/>
      <c r="H3" s="110" t="s">
        <v>94</v>
      </c>
      <c r="I3" s="110"/>
      <c r="J3" s="3"/>
      <c r="K3" s="4"/>
      <c r="L3" s="3"/>
    </row>
    <row r="4" spans="1:14" ht="18" customHeight="1">
      <c r="A4" s="104"/>
      <c r="B4" s="105"/>
      <c r="C4" s="105"/>
      <c r="D4" s="106"/>
      <c r="E4" s="106"/>
      <c r="F4" s="106"/>
      <c r="G4" s="106"/>
      <c r="H4" s="110"/>
      <c r="I4" s="110"/>
      <c r="J4" s="107" t="s">
        <v>61</v>
      </c>
      <c r="K4" s="107"/>
      <c r="L4" s="102"/>
      <c r="M4" s="102"/>
      <c r="N4" s="3"/>
    </row>
    <row r="5" spans="1:14" ht="18" customHeight="1">
      <c r="A5" s="104"/>
      <c r="B5" s="72" t="s">
        <v>100</v>
      </c>
      <c r="C5" s="72" t="s">
        <v>101</v>
      </c>
      <c r="D5" s="72" t="s">
        <v>100</v>
      </c>
      <c r="E5" s="72" t="s">
        <v>101</v>
      </c>
      <c r="F5" s="72" t="s">
        <v>100</v>
      </c>
      <c r="G5" s="72" t="s">
        <v>101</v>
      </c>
      <c r="H5" s="72" t="s">
        <v>100</v>
      </c>
      <c r="I5" s="72" t="s">
        <v>101</v>
      </c>
      <c r="J5" s="8" t="s">
        <v>92</v>
      </c>
      <c r="K5" s="8" t="s">
        <v>111</v>
      </c>
      <c r="L5" s="18"/>
      <c r="M5" s="18"/>
      <c r="N5" s="3"/>
    </row>
    <row r="6" spans="1:17" ht="18" customHeight="1">
      <c r="A6" s="93" t="s">
        <v>39</v>
      </c>
      <c r="B6" s="148">
        <v>9259</v>
      </c>
      <c r="C6" s="149">
        <v>8875</v>
      </c>
      <c r="D6" s="148">
        <v>8031</v>
      </c>
      <c r="E6" s="149">
        <v>8038</v>
      </c>
      <c r="F6" s="148">
        <v>48</v>
      </c>
      <c r="G6" s="149">
        <v>44</v>
      </c>
      <c r="H6" s="91">
        <f>B6-D6</f>
        <v>1228</v>
      </c>
      <c r="I6" s="92">
        <f>C6-E6</f>
        <v>837</v>
      </c>
      <c r="J6" s="81">
        <v>872057</v>
      </c>
      <c r="K6" s="78">
        <v>864424</v>
      </c>
      <c r="L6" s="3"/>
      <c r="M6" s="8"/>
      <c r="N6" s="8"/>
      <c r="O6" s="8"/>
      <c r="P6" s="8"/>
      <c r="Q6" s="8"/>
    </row>
    <row r="7" spans="1:17" ht="18" customHeight="1">
      <c r="A7" s="94" t="s">
        <v>99</v>
      </c>
      <c r="B7" s="60">
        <v>6569</v>
      </c>
      <c r="C7" s="147">
        <v>6660</v>
      </c>
      <c r="D7" s="60">
        <v>5513</v>
      </c>
      <c r="E7" s="147">
        <v>5644</v>
      </c>
      <c r="F7" s="60">
        <v>34</v>
      </c>
      <c r="G7" s="147">
        <v>32</v>
      </c>
      <c r="H7" s="59">
        <f aca="true" t="shared" si="0" ref="H7:H28">B7-D7</f>
        <v>1056</v>
      </c>
      <c r="I7" s="65">
        <f aca="true" t="shared" si="1" ref="I7:I28">C7-E7</f>
        <v>1016</v>
      </c>
      <c r="J7" s="79">
        <v>675734</v>
      </c>
      <c r="K7" s="79">
        <v>671483</v>
      </c>
      <c r="L7" s="3"/>
      <c r="M7" s="8"/>
      <c r="N7" s="8"/>
      <c r="O7" s="8"/>
      <c r="P7" s="8"/>
      <c r="Q7" s="8"/>
    </row>
    <row r="8" spans="1:17" ht="18" customHeight="1">
      <c r="A8" s="94" t="s">
        <v>98</v>
      </c>
      <c r="B8" s="60">
        <v>2690</v>
      </c>
      <c r="C8" s="147">
        <v>2215</v>
      </c>
      <c r="D8" s="60">
        <v>2518</v>
      </c>
      <c r="E8" s="147">
        <v>2394</v>
      </c>
      <c r="F8" s="60">
        <v>14</v>
      </c>
      <c r="G8" s="147">
        <v>12</v>
      </c>
      <c r="H8" s="59">
        <f t="shared" si="0"/>
        <v>172</v>
      </c>
      <c r="I8" s="65">
        <f t="shared" si="1"/>
        <v>-179</v>
      </c>
      <c r="J8" s="79">
        <v>196323</v>
      </c>
      <c r="K8" s="79">
        <v>192941</v>
      </c>
      <c r="L8" s="19"/>
      <c r="M8" s="8"/>
      <c r="N8" s="8"/>
      <c r="O8" s="8"/>
      <c r="P8" s="8"/>
      <c r="Q8" s="8"/>
    </row>
    <row r="9" spans="1:17" ht="18" customHeight="1">
      <c r="A9" s="95" t="s">
        <v>40</v>
      </c>
      <c r="B9" s="60">
        <v>136</v>
      </c>
      <c r="C9" s="60">
        <v>117</v>
      </c>
      <c r="D9" s="60">
        <v>121</v>
      </c>
      <c r="E9" s="60">
        <v>128</v>
      </c>
      <c r="F9" s="23"/>
      <c r="G9" s="23"/>
      <c r="H9" s="59">
        <f t="shared" si="0"/>
        <v>15</v>
      </c>
      <c r="I9" s="65">
        <f t="shared" si="1"/>
        <v>-11</v>
      </c>
      <c r="J9" s="80">
        <v>13261</v>
      </c>
      <c r="K9" s="80">
        <v>12728</v>
      </c>
      <c r="L9" s="19"/>
      <c r="M9" s="8"/>
      <c r="N9" s="8"/>
      <c r="O9" s="8"/>
      <c r="P9" s="8"/>
      <c r="Q9" s="8"/>
    </row>
    <row r="10" spans="1:17" ht="18" customHeight="1">
      <c r="A10" s="95" t="s">
        <v>41</v>
      </c>
      <c r="B10" s="60">
        <v>283</v>
      </c>
      <c r="C10" s="60">
        <v>251</v>
      </c>
      <c r="D10" s="60">
        <v>223</v>
      </c>
      <c r="E10" s="60">
        <v>199</v>
      </c>
      <c r="F10" s="23">
        <v>1</v>
      </c>
      <c r="G10" s="23">
        <v>1</v>
      </c>
      <c r="H10" s="59">
        <f t="shared" si="0"/>
        <v>60</v>
      </c>
      <c r="I10" s="65">
        <f t="shared" si="1"/>
        <v>52</v>
      </c>
      <c r="J10" s="80">
        <v>17716</v>
      </c>
      <c r="K10" s="80">
        <v>17634</v>
      </c>
      <c r="L10" s="19"/>
      <c r="M10" s="8"/>
      <c r="N10" s="8"/>
      <c r="O10" s="8"/>
      <c r="P10" s="8"/>
      <c r="Q10" s="8"/>
    </row>
    <row r="11" spans="1:17" ht="18" customHeight="1">
      <c r="A11" s="95" t="s">
        <v>42</v>
      </c>
      <c r="B11" s="60">
        <v>224</v>
      </c>
      <c r="C11" s="60">
        <v>161</v>
      </c>
      <c r="D11" s="60">
        <v>252</v>
      </c>
      <c r="E11" s="60">
        <v>215</v>
      </c>
      <c r="F11" s="23"/>
      <c r="G11" s="23"/>
      <c r="H11" s="59">
        <f t="shared" si="0"/>
        <v>-28</v>
      </c>
      <c r="I11" s="65">
        <f t="shared" si="1"/>
        <v>-54</v>
      </c>
      <c r="J11" s="80">
        <v>21213</v>
      </c>
      <c r="K11" s="80">
        <v>20572</v>
      </c>
      <c r="L11" s="19"/>
      <c r="M11" s="8"/>
      <c r="N11" s="8"/>
      <c r="O11" s="8"/>
      <c r="P11" s="8"/>
      <c r="Q11" s="8"/>
    </row>
    <row r="12" spans="1:17" ht="18" customHeight="1">
      <c r="A12" s="95" t="s">
        <v>43</v>
      </c>
      <c r="B12" s="60">
        <v>101</v>
      </c>
      <c r="C12" s="60">
        <v>73</v>
      </c>
      <c r="D12" s="60">
        <v>87</v>
      </c>
      <c r="E12" s="60">
        <v>115</v>
      </c>
      <c r="F12" s="60">
        <v>1</v>
      </c>
      <c r="G12" s="60"/>
      <c r="H12" s="59">
        <f t="shared" si="0"/>
        <v>14</v>
      </c>
      <c r="I12" s="65">
        <f t="shared" si="1"/>
        <v>-42</v>
      </c>
      <c r="J12" s="80">
        <v>7972</v>
      </c>
      <c r="K12" s="80">
        <v>7766</v>
      </c>
      <c r="L12" s="19"/>
      <c r="M12" s="8"/>
      <c r="N12" s="8"/>
      <c r="O12" s="8"/>
      <c r="P12" s="8"/>
      <c r="Q12" s="8"/>
    </row>
    <row r="13" spans="1:17" ht="18" customHeight="1">
      <c r="A13" s="95" t="s">
        <v>44</v>
      </c>
      <c r="B13" s="60">
        <v>281</v>
      </c>
      <c r="C13" s="60">
        <v>254</v>
      </c>
      <c r="D13" s="60">
        <v>244</v>
      </c>
      <c r="E13" s="60">
        <v>253</v>
      </c>
      <c r="F13" s="60">
        <v>2</v>
      </c>
      <c r="G13" s="60">
        <v>3</v>
      </c>
      <c r="H13" s="59">
        <f t="shared" si="0"/>
        <v>37</v>
      </c>
      <c r="I13" s="65">
        <f t="shared" si="1"/>
        <v>1</v>
      </c>
      <c r="J13" s="80">
        <v>19169</v>
      </c>
      <c r="K13" s="80">
        <v>18954</v>
      </c>
      <c r="L13" s="19"/>
      <c r="M13" s="8"/>
      <c r="N13" s="8"/>
      <c r="O13" s="8"/>
      <c r="P13" s="8"/>
      <c r="Q13" s="8"/>
    </row>
    <row r="14" spans="1:17" ht="18" customHeight="1">
      <c r="A14" s="95" t="s">
        <v>45</v>
      </c>
      <c r="B14" s="60">
        <v>515</v>
      </c>
      <c r="C14" s="60">
        <v>503</v>
      </c>
      <c r="D14" s="60">
        <v>545</v>
      </c>
      <c r="E14" s="60">
        <v>555</v>
      </c>
      <c r="F14" s="60">
        <v>3</v>
      </c>
      <c r="G14" s="60">
        <v>3</v>
      </c>
      <c r="H14" s="59">
        <f t="shared" si="0"/>
        <v>-30</v>
      </c>
      <c r="I14" s="65">
        <f t="shared" si="1"/>
        <v>-52</v>
      </c>
      <c r="J14" s="80">
        <v>54288</v>
      </c>
      <c r="K14" s="80">
        <v>53484</v>
      </c>
      <c r="L14" s="19"/>
      <c r="M14" s="8"/>
      <c r="N14" s="8"/>
      <c r="O14" s="8"/>
      <c r="P14" s="8"/>
      <c r="Q14" s="8"/>
    </row>
    <row r="15" spans="1:17" ht="18" customHeight="1">
      <c r="A15" s="95" t="s">
        <v>46</v>
      </c>
      <c r="B15" s="60">
        <v>232</v>
      </c>
      <c r="C15" s="60">
        <v>228</v>
      </c>
      <c r="D15" s="60">
        <v>244</v>
      </c>
      <c r="E15" s="60">
        <v>259</v>
      </c>
      <c r="F15" s="23"/>
      <c r="G15" s="23">
        <v>2</v>
      </c>
      <c r="H15" s="59">
        <f t="shared" si="0"/>
        <v>-12</v>
      </c>
      <c r="I15" s="65">
        <f t="shared" si="1"/>
        <v>-31</v>
      </c>
      <c r="J15" s="80">
        <v>19037</v>
      </c>
      <c r="K15" s="80">
        <v>18677</v>
      </c>
      <c r="L15" s="19"/>
      <c r="M15" s="8"/>
      <c r="N15" s="8"/>
      <c r="O15" s="8"/>
      <c r="P15" s="8"/>
      <c r="Q15" s="8"/>
    </row>
    <row r="16" spans="1:17" ht="18" customHeight="1">
      <c r="A16" s="95" t="s">
        <v>47</v>
      </c>
      <c r="B16" s="60">
        <v>453</v>
      </c>
      <c r="C16" s="60">
        <v>381</v>
      </c>
      <c r="D16" s="60">
        <v>481</v>
      </c>
      <c r="E16" s="60">
        <v>500</v>
      </c>
      <c r="F16" s="60">
        <v>3</v>
      </c>
      <c r="G16" s="60">
        <v>2</v>
      </c>
      <c r="H16" s="59">
        <f t="shared" si="0"/>
        <v>-28</v>
      </c>
      <c r="I16" s="65">
        <f t="shared" si="1"/>
        <v>-119</v>
      </c>
      <c r="J16" s="80">
        <v>45176</v>
      </c>
      <c r="K16" s="80">
        <v>44720</v>
      </c>
      <c r="L16" s="19"/>
      <c r="M16" s="8"/>
      <c r="N16" s="8"/>
      <c r="O16" s="8"/>
      <c r="P16" s="8"/>
      <c r="Q16" s="8"/>
    </row>
    <row r="17" spans="1:17" ht="18" customHeight="1">
      <c r="A17" s="95" t="s">
        <v>48</v>
      </c>
      <c r="B17" s="60">
        <v>300</v>
      </c>
      <c r="C17" s="60">
        <v>288</v>
      </c>
      <c r="D17" s="60">
        <v>244</v>
      </c>
      <c r="E17" s="60">
        <v>234</v>
      </c>
      <c r="F17" s="23">
        <v>1</v>
      </c>
      <c r="G17" s="23">
        <v>2</v>
      </c>
      <c r="H17" s="59">
        <f t="shared" si="0"/>
        <v>56</v>
      </c>
      <c r="I17" s="65">
        <f t="shared" si="1"/>
        <v>54</v>
      </c>
      <c r="J17" s="80">
        <v>23631</v>
      </c>
      <c r="K17" s="80">
        <v>23936</v>
      </c>
      <c r="L17" s="19"/>
      <c r="M17" s="8"/>
      <c r="N17" s="8"/>
      <c r="O17" s="8"/>
      <c r="P17" s="8"/>
      <c r="Q17" s="8"/>
    </row>
    <row r="18" spans="1:17" ht="18" customHeight="1">
      <c r="A18" s="95" t="s">
        <v>49</v>
      </c>
      <c r="B18" s="60">
        <v>176</v>
      </c>
      <c r="C18" s="60">
        <v>155</v>
      </c>
      <c r="D18" s="60">
        <v>182</v>
      </c>
      <c r="E18" s="60">
        <v>180</v>
      </c>
      <c r="F18" s="23">
        <v>1</v>
      </c>
      <c r="G18" s="23">
        <v>1</v>
      </c>
      <c r="H18" s="59">
        <f t="shared" si="0"/>
        <v>-6</v>
      </c>
      <c r="I18" s="65">
        <f t="shared" si="1"/>
        <v>-25</v>
      </c>
      <c r="J18" s="80">
        <v>13386</v>
      </c>
      <c r="K18" s="80">
        <v>13316</v>
      </c>
      <c r="L18" s="19"/>
      <c r="M18" s="8"/>
      <c r="N18" s="8"/>
      <c r="O18" s="8"/>
      <c r="P18" s="8"/>
      <c r="Q18" s="8"/>
    </row>
    <row r="19" spans="1:17" ht="18" customHeight="1">
      <c r="A19" s="95" t="s">
        <v>50</v>
      </c>
      <c r="B19" s="60">
        <v>135</v>
      </c>
      <c r="C19" s="60">
        <v>145</v>
      </c>
      <c r="D19" s="60">
        <v>166</v>
      </c>
      <c r="E19" s="60">
        <v>164</v>
      </c>
      <c r="F19" s="23"/>
      <c r="G19" s="23"/>
      <c r="H19" s="59">
        <f t="shared" si="0"/>
        <v>-31</v>
      </c>
      <c r="I19" s="65">
        <f t="shared" si="1"/>
        <v>-19</v>
      </c>
      <c r="J19" s="80">
        <v>12435</v>
      </c>
      <c r="K19" s="80">
        <v>12042</v>
      </c>
      <c r="L19" s="19"/>
      <c r="M19" s="8"/>
      <c r="N19" s="8"/>
      <c r="O19" s="8"/>
      <c r="P19" s="8"/>
      <c r="Q19" s="8"/>
    </row>
    <row r="20" spans="1:17" ht="18" customHeight="1">
      <c r="A20" s="95" t="s">
        <v>51</v>
      </c>
      <c r="B20" s="60">
        <v>217</v>
      </c>
      <c r="C20" s="60">
        <v>163</v>
      </c>
      <c r="D20" s="60">
        <v>183</v>
      </c>
      <c r="E20" s="60">
        <v>178</v>
      </c>
      <c r="F20" s="23">
        <v>1</v>
      </c>
      <c r="G20" s="23"/>
      <c r="H20" s="59">
        <f t="shared" si="0"/>
        <v>34</v>
      </c>
      <c r="I20" s="65">
        <f t="shared" si="1"/>
        <v>-15</v>
      </c>
      <c r="J20" s="80">
        <v>19058</v>
      </c>
      <c r="K20" s="80">
        <v>18549</v>
      </c>
      <c r="L20" s="19"/>
      <c r="M20" s="8"/>
      <c r="N20" s="8"/>
      <c r="O20" s="8"/>
      <c r="P20" s="8"/>
      <c r="Q20" s="8"/>
    </row>
    <row r="21" spans="1:17" ht="18" customHeight="1">
      <c r="A21" s="95" t="s">
        <v>52</v>
      </c>
      <c r="B21" s="60">
        <v>299</v>
      </c>
      <c r="C21" s="60">
        <v>249</v>
      </c>
      <c r="D21" s="60">
        <v>341</v>
      </c>
      <c r="E21" s="60">
        <v>307</v>
      </c>
      <c r="F21" s="23"/>
      <c r="G21" s="23"/>
      <c r="H21" s="59">
        <f t="shared" si="0"/>
        <v>-42</v>
      </c>
      <c r="I21" s="65">
        <f t="shared" si="1"/>
        <v>-58</v>
      </c>
      <c r="J21" s="80">
        <v>27547</v>
      </c>
      <c r="K21" s="80">
        <v>27016</v>
      </c>
      <c r="L21" s="19"/>
      <c r="M21" s="8"/>
      <c r="N21" s="8"/>
      <c r="O21" s="8"/>
      <c r="P21" s="8"/>
      <c r="Q21" s="8"/>
    </row>
    <row r="22" spans="1:17" ht="18" customHeight="1">
      <c r="A22" s="95" t="s">
        <v>53</v>
      </c>
      <c r="B22" s="60">
        <v>429</v>
      </c>
      <c r="C22" s="60">
        <v>337</v>
      </c>
      <c r="D22" s="60">
        <v>342</v>
      </c>
      <c r="E22" s="60">
        <v>332</v>
      </c>
      <c r="F22" s="60">
        <v>3</v>
      </c>
      <c r="G22" s="60">
        <v>1</v>
      </c>
      <c r="H22" s="59">
        <f t="shared" si="0"/>
        <v>87</v>
      </c>
      <c r="I22" s="65">
        <f t="shared" si="1"/>
        <v>5</v>
      </c>
      <c r="J22" s="80">
        <v>25520</v>
      </c>
      <c r="K22" s="80">
        <v>25223</v>
      </c>
      <c r="L22" s="19"/>
      <c r="M22" s="8"/>
      <c r="N22" s="8"/>
      <c r="O22" s="8"/>
      <c r="P22" s="8"/>
      <c r="Q22" s="8"/>
    </row>
    <row r="23" spans="1:17" ht="18" customHeight="1">
      <c r="A23" s="95" t="s">
        <v>54</v>
      </c>
      <c r="B23" s="60">
        <v>145</v>
      </c>
      <c r="C23" s="60">
        <v>118</v>
      </c>
      <c r="D23" s="60">
        <v>128</v>
      </c>
      <c r="E23" s="60">
        <v>123</v>
      </c>
      <c r="F23" s="60">
        <v>2</v>
      </c>
      <c r="G23" s="60"/>
      <c r="H23" s="59">
        <f t="shared" si="0"/>
        <v>17</v>
      </c>
      <c r="I23" s="65">
        <f t="shared" si="1"/>
        <v>-5</v>
      </c>
      <c r="J23" s="80">
        <v>12122</v>
      </c>
      <c r="K23" s="80">
        <v>11898</v>
      </c>
      <c r="L23" s="19"/>
      <c r="M23" s="8"/>
      <c r="N23" s="8"/>
      <c r="O23" s="8"/>
      <c r="P23" s="8"/>
      <c r="Q23" s="8"/>
    </row>
    <row r="24" spans="1:17" ht="18" customHeight="1">
      <c r="A24" s="95" t="s">
        <v>55</v>
      </c>
      <c r="B24" s="60">
        <v>2591</v>
      </c>
      <c r="C24" s="60">
        <v>2821</v>
      </c>
      <c r="D24" s="60">
        <v>1984</v>
      </c>
      <c r="E24" s="60">
        <v>2001</v>
      </c>
      <c r="F24" s="60">
        <v>14</v>
      </c>
      <c r="G24" s="60">
        <v>9</v>
      </c>
      <c r="H24" s="59">
        <f t="shared" si="0"/>
        <v>607</v>
      </c>
      <c r="I24" s="65">
        <f t="shared" si="1"/>
        <v>820</v>
      </c>
      <c r="J24" s="80">
        <v>257921</v>
      </c>
      <c r="K24" s="80">
        <v>258708</v>
      </c>
      <c r="L24" s="19"/>
      <c r="M24" s="8"/>
      <c r="N24" s="8"/>
      <c r="O24" s="8"/>
      <c r="P24" s="8"/>
      <c r="Q24" s="8"/>
    </row>
    <row r="25" spans="1:17" ht="18" customHeight="1">
      <c r="A25" s="95" t="s">
        <v>56</v>
      </c>
      <c r="B25" s="60">
        <v>845</v>
      </c>
      <c r="C25" s="60">
        <v>820</v>
      </c>
      <c r="D25" s="60">
        <v>631</v>
      </c>
      <c r="E25" s="60">
        <v>599</v>
      </c>
      <c r="F25" s="60">
        <v>5</v>
      </c>
      <c r="G25" s="60">
        <v>8</v>
      </c>
      <c r="H25" s="59">
        <f t="shared" si="0"/>
        <v>214</v>
      </c>
      <c r="I25" s="65">
        <f t="shared" si="1"/>
        <v>221</v>
      </c>
      <c r="J25" s="80">
        <v>84707</v>
      </c>
      <c r="K25" s="80">
        <v>82953</v>
      </c>
      <c r="L25" s="19"/>
      <c r="M25" s="8"/>
      <c r="N25" s="8"/>
      <c r="O25" s="8"/>
      <c r="P25" s="8"/>
      <c r="Q25" s="8"/>
    </row>
    <row r="26" spans="1:17" ht="18" customHeight="1">
      <c r="A26" s="95" t="s">
        <v>57</v>
      </c>
      <c r="B26" s="60">
        <v>264</v>
      </c>
      <c r="C26" s="60">
        <v>250</v>
      </c>
      <c r="D26" s="60">
        <v>328</v>
      </c>
      <c r="E26" s="60">
        <v>349</v>
      </c>
      <c r="F26" s="60">
        <v>2</v>
      </c>
      <c r="G26" s="60">
        <v>2</v>
      </c>
      <c r="H26" s="59">
        <f t="shared" si="0"/>
        <v>-64</v>
      </c>
      <c r="I26" s="65">
        <f t="shared" si="1"/>
        <v>-99</v>
      </c>
      <c r="J26" s="80">
        <v>31344</v>
      </c>
      <c r="K26" s="80">
        <v>30512</v>
      </c>
      <c r="L26" s="19"/>
      <c r="M26" s="8"/>
      <c r="N26" s="8"/>
      <c r="O26" s="8"/>
      <c r="P26" s="8"/>
      <c r="Q26" s="8"/>
    </row>
    <row r="27" spans="1:17" ht="18" customHeight="1">
      <c r="A27" s="95" t="s">
        <v>58</v>
      </c>
      <c r="B27" s="60">
        <v>508</v>
      </c>
      <c r="C27" s="60">
        <v>489</v>
      </c>
      <c r="D27" s="60">
        <v>279</v>
      </c>
      <c r="E27" s="60">
        <v>285</v>
      </c>
      <c r="F27" s="23">
        <v>2</v>
      </c>
      <c r="G27" s="23">
        <v>2</v>
      </c>
      <c r="H27" s="59">
        <f t="shared" si="0"/>
        <v>229</v>
      </c>
      <c r="I27" s="65">
        <f t="shared" si="1"/>
        <v>204</v>
      </c>
      <c r="J27" s="80">
        <v>45754</v>
      </c>
      <c r="K27" s="80">
        <v>45221</v>
      </c>
      <c r="L27" s="19"/>
      <c r="M27" s="8"/>
      <c r="N27" s="8"/>
      <c r="O27" s="8"/>
      <c r="P27" s="8"/>
      <c r="Q27" s="8"/>
    </row>
    <row r="28" spans="1:17" ht="18" customHeight="1">
      <c r="A28" s="95" t="s">
        <v>59</v>
      </c>
      <c r="B28" s="60">
        <v>1125</v>
      </c>
      <c r="C28" s="60">
        <v>1072</v>
      </c>
      <c r="D28" s="60">
        <v>1026</v>
      </c>
      <c r="E28" s="60">
        <v>1062</v>
      </c>
      <c r="F28" s="60">
        <v>7</v>
      </c>
      <c r="G28" s="60">
        <v>8</v>
      </c>
      <c r="H28" s="59">
        <f t="shared" si="0"/>
        <v>99</v>
      </c>
      <c r="I28" s="65">
        <f t="shared" si="1"/>
        <v>10</v>
      </c>
      <c r="J28" s="80">
        <v>120800</v>
      </c>
      <c r="K28" s="80">
        <v>120515</v>
      </c>
      <c r="L28" s="19"/>
      <c r="M28" s="8"/>
      <c r="N28" s="8"/>
      <c r="O28" s="8"/>
      <c r="P28" s="8"/>
      <c r="Q28" s="8"/>
    </row>
    <row r="29" spans="1:12" ht="18">
      <c r="A29" s="146"/>
      <c r="B29" s="146"/>
      <c r="C29" s="146"/>
      <c r="D29" s="146"/>
      <c r="E29" s="146"/>
      <c r="F29" s="146"/>
      <c r="G29" s="146"/>
      <c r="H29" s="5"/>
      <c r="I29" s="3"/>
      <c r="J29" s="3"/>
      <c r="L29" s="3"/>
    </row>
    <row r="30" spans="1:12" ht="18">
      <c r="A30" s="3"/>
      <c r="B30" s="3"/>
      <c r="C30" s="5"/>
      <c r="D30" s="5"/>
      <c r="E30" s="5"/>
      <c r="F30" s="5"/>
      <c r="G30" s="5"/>
      <c r="H30" s="5"/>
      <c r="I30" s="3"/>
      <c r="J30" s="3"/>
      <c r="K30" s="3"/>
      <c r="L30" s="3"/>
    </row>
    <row r="31" spans="1:8" ht="18">
      <c r="A31" s="3"/>
      <c r="B31" s="3"/>
      <c r="C31" s="5"/>
      <c r="D31" s="5"/>
      <c r="E31" s="5"/>
      <c r="F31" s="5"/>
      <c r="G31" s="5"/>
      <c r="H31" s="5"/>
    </row>
    <row r="32" spans="1:8" ht="18">
      <c r="A32" s="3"/>
      <c r="B32" s="3"/>
      <c r="C32" s="5"/>
      <c r="D32" s="5"/>
      <c r="E32" s="5"/>
      <c r="F32" s="5"/>
      <c r="G32" s="5"/>
      <c r="H32" s="5"/>
    </row>
    <row r="33" spans="1:7" ht="18">
      <c r="A33" s="3"/>
      <c r="B33" s="3"/>
      <c r="C33" s="3"/>
      <c r="D33" s="3"/>
      <c r="E33" s="3"/>
      <c r="F33" s="3"/>
      <c r="G33" s="3"/>
    </row>
    <row r="34" spans="1:7" ht="18">
      <c r="A34" s="3"/>
      <c r="B34" s="3"/>
      <c r="C34" s="3"/>
      <c r="D34" s="3"/>
      <c r="E34" s="3"/>
      <c r="F34" s="3"/>
      <c r="G34" s="3"/>
    </row>
    <row r="35" spans="1:7" ht="18">
      <c r="A35" s="3"/>
      <c r="B35" s="3"/>
      <c r="C35" s="3"/>
      <c r="D35" s="3"/>
      <c r="E35" s="3"/>
      <c r="F35" s="3"/>
      <c r="G35" s="3"/>
    </row>
    <row r="36" spans="1:7" ht="18">
      <c r="A36" s="3"/>
      <c r="B36" s="3"/>
      <c r="C36" s="3"/>
      <c r="D36" s="3"/>
      <c r="E36" s="3"/>
      <c r="F36" s="3"/>
      <c r="G36" s="3"/>
    </row>
  </sheetData>
  <sheetProtection/>
  <mergeCells count="9">
    <mergeCell ref="H3:I4"/>
    <mergeCell ref="L4:M4"/>
    <mergeCell ref="A1:G1"/>
    <mergeCell ref="A2:G2"/>
    <mergeCell ref="A3:A5"/>
    <mergeCell ref="B3:C4"/>
    <mergeCell ref="D3:E4"/>
    <mergeCell ref="F3:G4"/>
    <mergeCell ref="J4:K4"/>
  </mergeCells>
  <printOptions horizontalCentered="1" verticalCentered="1"/>
  <pageMargins left="0.7874015748031497" right="0.7874015748031497" top="0.51" bottom="0.26" header="0.25" footer="0.16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SheetLayoutView="100" zoomScalePageLayoutView="0" workbookViewId="0" topLeftCell="A1">
      <selection activeCell="A7" sqref="A7:L29"/>
    </sheetView>
  </sheetViews>
  <sheetFormatPr defaultColWidth="9.00390625" defaultRowHeight="12.75" outlineLevelCol="1"/>
  <cols>
    <col min="1" max="1" width="49.125" style="2" customWidth="1"/>
    <col min="2" max="2" width="8.25390625" style="2" customWidth="1" outlineLevel="1"/>
    <col min="3" max="3" width="8.875" style="2" customWidth="1" outlineLevel="1"/>
    <col min="4" max="4" width="9.625" style="2" customWidth="1" outlineLevel="1"/>
    <col min="5" max="5" width="8.00390625" style="2" customWidth="1" outlineLevel="1"/>
    <col min="6" max="6" width="8.25390625" style="2" customWidth="1" outlineLevel="1"/>
    <col min="7" max="7" width="9.375" style="2" customWidth="1" outlineLevel="1"/>
    <col min="8" max="8" width="9.00390625" style="2" customWidth="1" outlineLevel="1"/>
    <col min="9" max="9" width="8.375" style="2" customWidth="1" outlineLevel="1"/>
    <col min="10" max="10" width="7.625" style="88" customWidth="1" outlineLevel="1"/>
    <col min="11" max="11" width="9.375" style="88" customWidth="1" outlineLevel="1"/>
    <col min="12" max="12" width="10.875" style="88" customWidth="1" outlineLevel="1"/>
    <col min="13" max="14" width="9.125" style="15" customWidth="1"/>
    <col min="15" max="15" width="9.125" style="16" customWidth="1"/>
    <col min="16" max="16384" width="9.125" style="2" customWidth="1"/>
  </cols>
  <sheetData>
    <row r="1" spans="1:12" ht="18.75">
      <c r="A1" s="103" t="s">
        <v>106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8.75">
      <c r="A2" s="103" t="s">
        <v>121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8" customHeight="1">
      <c r="A4" s="110" t="s">
        <v>1</v>
      </c>
      <c r="B4" s="108" t="s">
        <v>102</v>
      </c>
      <c r="C4" s="108"/>
      <c r="D4" s="108"/>
      <c r="E4" s="108" t="s">
        <v>103</v>
      </c>
      <c r="F4" s="108"/>
      <c r="G4" s="108"/>
      <c r="H4" s="108" t="s">
        <v>32</v>
      </c>
      <c r="I4" s="108"/>
      <c r="J4" s="108" t="s">
        <v>105</v>
      </c>
      <c r="K4" s="108"/>
      <c r="L4" s="108"/>
    </row>
    <row r="5" spans="1:12" ht="18" customHeight="1">
      <c r="A5" s="110"/>
      <c r="B5" s="108" t="s">
        <v>33</v>
      </c>
      <c r="C5" s="108"/>
      <c r="D5" s="108"/>
      <c r="E5" s="108" t="s">
        <v>33</v>
      </c>
      <c r="F5" s="108"/>
      <c r="G5" s="108"/>
      <c r="H5" s="108" t="s">
        <v>104</v>
      </c>
      <c r="I5" s="108"/>
      <c r="J5" s="108" t="s">
        <v>34</v>
      </c>
      <c r="K5" s="108"/>
      <c r="L5" s="108"/>
    </row>
    <row r="6" spans="1:12" ht="18" customHeight="1">
      <c r="A6" s="150"/>
      <c r="B6" s="151" t="s">
        <v>100</v>
      </c>
      <c r="C6" s="151" t="s">
        <v>101</v>
      </c>
      <c r="D6" s="151" t="s">
        <v>35</v>
      </c>
      <c r="E6" s="151" t="s">
        <v>100</v>
      </c>
      <c r="F6" s="151" t="s">
        <v>101</v>
      </c>
      <c r="G6" s="151" t="s">
        <v>35</v>
      </c>
      <c r="H6" s="151" t="s">
        <v>100</v>
      </c>
      <c r="I6" s="151" t="s">
        <v>101</v>
      </c>
      <c r="J6" s="151" t="s">
        <v>100</v>
      </c>
      <c r="K6" s="151" t="s">
        <v>101</v>
      </c>
      <c r="L6" s="151" t="s">
        <v>35</v>
      </c>
    </row>
    <row r="7" spans="1:15" ht="18" customHeight="1">
      <c r="A7" s="153" t="s">
        <v>39</v>
      </c>
      <c r="B7" s="101">
        <f>ROUND('родив.,умерш. абс.цифры'!B6*1000/'родив.,умерш. абс.цифры'!J6,2)</f>
        <v>10.62</v>
      </c>
      <c r="C7" s="101">
        <f>ROUND('родив.,умерш. абс.цифры'!C6*1000/'родив.,умерш. абс.цифры'!K6,2)</f>
        <v>10.27</v>
      </c>
      <c r="D7" s="101">
        <f aca="true" t="shared" si="0" ref="D7:D29">ROUND(C7/B7*100-100,2)</f>
        <v>-3.3</v>
      </c>
      <c r="E7" s="101">
        <f>ROUND('родив.,умерш. абс.цифры'!D6*1000/'родив.,умерш. абс.цифры'!J6,2)</f>
        <v>9.21</v>
      </c>
      <c r="F7" s="101">
        <f>ROUND('родив.,умерш. абс.цифры'!E6*1000/'родив.,умерш. абс.цифры'!K6,2)</f>
        <v>9.3</v>
      </c>
      <c r="G7" s="101">
        <f aca="true" t="shared" si="1" ref="G7:G29">ROUND(F7/E7*100-100,2)</f>
        <v>0.98</v>
      </c>
      <c r="H7" s="101">
        <f>B7-E7</f>
        <v>1.4099999999999984</v>
      </c>
      <c r="I7" s="101">
        <f>C7-F7</f>
        <v>0.9699999999999989</v>
      </c>
      <c r="J7" s="152">
        <v>5.19</v>
      </c>
      <c r="K7" s="84">
        <v>4.84</v>
      </c>
      <c r="L7" s="86">
        <f>ROUND(IF(J7&lt;&gt;0,K7/J7*100-100,0),2)</f>
        <v>-6.74</v>
      </c>
      <c r="M7" s="44"/>
      <c r="N7" s="2"/>
      <c r="O7" s="17"/>
    </row>
    <row r="8" spans="1:15" ht="18" customHeight="1">
      <c r="A8" s="154" t="s">
        <v>99</v>
      </c>
      <c r="B8" s="42">
        <f>ROUND('родив.,умерш. абс.цифры'!B7*1000/'родив.,умерш. абс.цифры'!J7,2)</f>
        <v>9.72</v>
      </c>
      <c r="C8" s="42">
        <f>ROUND('родив.,умерш. абс.цифры'!C7*1000/'родив.,умерш. абс.цифры'!K7,2)</f>
        <v>9.92</v>
      </c>
      <c r="D8" s="42">
        <f t="shared" si="0"/>
        <v>2.06</v>
      </c>
      <c r="E8" s="42">
        <f>ROUND('родив.,умерш. абс.цифры'!D7*1000/'родив.,умерш. абс.цифры'!J7,2)</f>
        <v>8.16</v>
      </c>
      <c r="F8" s="42">
        <f>ROUND('родив.,умерш. абс.цифры'!E7*1000/'родив.,умерш. абс.цифры'!K7,2)</f>
        <v>8.41</v>
      </c>
      <c r="G8" s="42">
        <f t="shared" si="1"/>
        <v>3.06</v>
      </c>
      <c r="H8" s="42">
        <f aca="true" t="shared" si="2" ref="H8:H29">B8-E8</f>
        <v>1.5600000000000005</v>
      </c>
      <c r="I8" s="42">
        <f aca="true" t="shared" si="3" ref="I8:I29">C8-F8</f>
        <v>1.5099999999999998</v>
      </c>
      <c r="J8" s="77">
        <v>5.15</v>
      </c>
      <c r="K8" s="83">
        <v>4.87</v>
      </c>
      <c r="L8" s="90">
        <f aca="true" t="shared" si="4" ref="L8:L29">ROUND(IF(J8&lt;&gt;0,K8/J8*100-100,0),2)</f>
        <v>-5.44</v>
      </c>
      <c r="M8" s="45"/>
      <c r="N8" s="2"/>
      <c r="O8" s="17"/>
    </row>
    <row r="9" spans="1:15" ht="18" customHeight="1">
      <c r="A9" s="154" t="s">
        <v>119</v>
      </c>
      <c r="B9" s="42">
        <f>ROUND('родив.,умерш. абс.цифры'!B8*1000/'родив.,умерш. абс.цифры'!J8,2)</f>
        <v>13.7</v>
      </c>
      <c r="C9" s="42">
        <f>ROUND('родив.,умерш. абс.цифры'!C8*1000/'родив.,умерш. абс.цифры'!K8,2)</f>
        <v>11.48</v>
      </c>
      <c r="D9" s="42">
        <f t="shared" si="0"/>
        <v>-16.2</v>
      </c>
      <c r="E9" s="42">
        <f>ROUND('родив.,умерш. абс.цифры'!D8*1000/'родив.,умерш. абс.цифры'!J8,2)</f>
        <v>12.83</v>
      </c>
      <c r="F9" s="42">
        <f>ROUND('родив.,умерш. абс.цифры'!E8*1000/'родив.,умерш. абс.цифры'!K8,2)</f>
        <v>12.41</v>
      </c>
      <c r="G9" s="42">
        <f t="shared" si="1"/>
        <v>-3.27</v>
      </c>
      <c r="H9" s="42">
        <f t="shared" si="2"/>
        <v>0.8699999999999992</v>
      </c>
      <c r="I9" s="42">
        <f t="shared" si="3"/>
        <v>-0.9299999999999997</v>
      </c>
      <c r="J9" s="77">
        <v>5.3</v>
      </c>
      <c r="K9" s="83">
        <v>4.76</v>
      </c>
      <c r="L9" s="90">
        <f t="shared" si="4"/>
        <v>-10.19</v>
      </c>
      <c r="M9" s="45"/>
      <c r="N9" s="2"/>
      <c r="O9" s="17"/>
    </row>
    <row r="10" spans="1:15" ht="18" customHeight="1">
      <c r="A10" s="154" t="s">
        <v>40</v>
      </c>
      <c r="B10" s="42">
        <f>ROUND('родив.,умерш. абс.цифры'!B9*1000/'родив.,умерш. абс.цифры'!J9,2)</f>
        <v>10.26</v>
      </c>
      <c r="C10" s="42">
        <f>ROUND('родив.,умерш. абс.цифры'!C9*1000/'родив.,умерш. абс.цифры'!K9,2)</f>
        <v>9.19</v>
      </c>
      <c r="D10" s="42">
        <f t="shared" si="0"/>
        <v>-10.43</v>
      </c>
      <c r="E10" s="42">
        <f>ROUND('родив.,умерш. абс.цифры'!D9*1000/'родив.,умерш. абс.цифры'!J9,2)</f>
        <v>9.12</v>
      </c>
      <c r="F10" s="42">
        <f>ROUND('родив.,умерш. абс.цифры'!E9*1000/'родив.,умерш. абс.цифры'!K9,2)</f>
        <v>10.06</v>
      </c>
      <c r="G10" s="42">
        <f t="shared" si="1"/>
        <v>10.31</v>
      </c>
      <c r="H10" s="42">
        <f t="shared" si="2"/>
        <v>1.1400000000000006</v>
      </c>
      <c r="I10" s="42">
        <f t="shared" si="3"/>
        <v>-0.870000000000001</v>
      </c>
      <c r="J10" s="99"/>
      <c r="K10" s="77"/>
      <c r="L10" s="90">
        <f t="shared" si="4"/>
        <v>0</v>
      </c>
      <c r="M10" s="45"/>
      <c r="N10" s="2"/>
      <c r="O10" s="17"/>
    </row>
    <row r="11" spans="1:15" ht="18" customHeight="1">
      <c r="A11" s="154" t="s">
        <v>41</v>
      </c>
      <c r="B11" s="42">
        <f>ROUND('родив.,умерш. абс.цифры'!B10*1000/'родив.,умерш. абс.цифры'!J10,2)</f>
        <v>15.97</v>
      </c>
      <c r="C11" s="42">
        <f>ROUND('родив.,умерш. абс.цифры'!C10*1000/'родив.,умерш. абс.цифры'!K10,2)</f>
        <v>14.23</v>
      </c>
      <c r="D11" s="42">
        <f t="shared" si="0"/>
        <v>-10.9</v>
      </c>
      <c r="E11" s="42">
        <f>ROUND('родив.,умерш. абс.цифры'!D10*1000/'родив.,умерш. абс.цифры'!J10,2)</f>
        <v>12.59</v>
      </c>
      <c r="F11" s="42">
        <f>ROUND('родив.,умерш. абс.цифры'!E10*1000/'родив.,умерш. абс.цифры'!K10,2)</f>
        <v>11.29</v>
      </c>
      <c r="G11" s="42">
        <f t="shared" si="1"/>
        <v>-10.33</v>
      </c>
      <c r="H11" s="42">
        <f t="shared" si="2"/>
        <v>3.380000000000001</v>
      </c>
      <c r="I11" s="42">
        <f t="shared" si="3"/>
        <v>2.9400000000000013</v>
      </c>
      <c r="J11" s="77">
        <v>3.43</v>
      </c>
      <c r="K11" s="77">
        <v>3.64</v>
      </c>
      <c r="L11" s="90">
        <f t="shared" si="4"/>
        <v>6.12</v>
      </c>
      <c r="M11" s="46"/>
      <c r="N11" s="2"/>
      <c r="O11" s="17"/>
    </row>
    <row r="12" spans="1:15" ht="18" customHeight="1">
      <c r="A12" s="154" t="s">
        <v>42</v>
      </c>
      <c r="B12" s="42">
        <f>ROUND('родив.,умерш. абс.цифры'!B11*1000/'родив.,умерш. абс.цифры'!J11,2)</f>
        <v>10.56</v>
      </c>
      <c r="C12" s="42">
        <f>ROUND('родив.,умерш. абс.цифры'!C11*1000/'родив.,умерш. абс.цифры'!K11,2)</f>
        <v>7.83</v>
      </c>
      <c r="D12" s="42">
        <f t="shared" si="0"/>
        <v>-25.85</v>
      </c>
      <c r="E12" s="42">
        <f>ROUND('родив.,умерш. абс.цифры'!D11*1000/'родив.,умерш. абс.цифры'!J11,2)</f>
        <v>11.88</v>
      </c>
      <c r="F12" s="42">
        <f>ROUND('родив.,умерш. абс.цифры'!E11*1000/'родив.,умерш. абс.цифры'!K11,2)</f>
        <v>10.45</v>
      </c>
      <c r="G12" s="42">
        <f t="shared" si="1"/>
        <v>-12.04</v>
      </c>
      <c r="H12" s="42">
        <f t="shared" si="2"/>
        <v>-1.3200000000000003</v>
      </c>
      <c r="I12" s="42">
        <f t="shared" si="3"/>
        <v>-2.619999999999999</v>
      </c>
      <c r="J12" s="99"/>
      <c r="K12" s="77"/>
      <c r="L12" s="90">
        <f t="shared" si="4"/>
        <v>0</v>
      </c>
      <c r="M12" s="46"/>
      <c r="N12" s="2"/>
      <c r="O12" s="17"/>
    </row>
    <row r="13" spans="1:15" ht="18" customHeight="1">
      <c r="A13" s="154" t="s">
        <v>43</v>
      </c>
      <c r="B13" s="42">
        <f>ROUND('родив.,умерш. абс.цифры'!B12*1000/'родив.,умерш. абс.цифры'!J12,2)</f>
        <v>12.67</v>
      </c>
      <c r="C13" s="42">
        <f>ROUND('родив.,умерш. абс.цифры'!C12*1000/'родив.,умерш. абс.цифры'!K12,2)</f>
        <v>9.4</v>
      </c>
      <c r="D13" s="42">
        <f t="shared" si="0"/>
        <v>-25.81</v>
      </c>
      <c r="E13" s="42">
        <f>ROUND('родив.,умерш. абс.цифры'!D12*1000/'родив.,умерш. абс.цифры'!J12,2)</f>
        <v>10.91</v>
      </c>
      <c r="F13" s="42">
        <f>ROUND('родив.,умерш. абс.цифры'!E12*1000/'родив.,умерш. абс.цифры'!K12,2)</f>
        <v>14.81</v>
      </c>
      <c r="G13" s="42">
        <f t="shared" si="1"/>
        <v>35.75</v>
      </c>
      <c r="H13" s="42">
        <f t="shared" si="2"/>
        <v>1.7599999999999998</v>
      </c>
      <c r="I13" s="42">
        <f t="shared" si="3"/>
        <v>-5.41</v>
      </c>
      <c r="J13" s="77">
        <v>10.65</v>
      </c>
      <c r="K13" s="77"/>
      <c r="L13" s="90">
        <f t="shared" si="4"/>
        <v>-100</v>
      </c>
      <c r="M13" s="46"/>
      <c r="N13" s="2"/>
      <c r="O13" s="17"/>
    </row>
    <row r="14" spans="1:15" ht="18" customHeight="1">
      <c r="A14" s="154" t="s">
        <v>44</v>
      </c>
      <c r="B14" s="42">
        <f>ROUND('родив.,умерш. абс.цифры'!B13*1000/'родив.,умерш. абс.цифры'!J13,2)</f>
        <v>14.66</v>
      </c>
      <c r="C14" s="42">
        <f>ROUND('родив.,умерш. абс.цифры'!C13*1000/'родив.,умерш. абс.цифры'!K13,2)</f>
        <v>13.4</v>
      </c>
      <c r="D14" s="42">
        <f t="shared" si="0"/>
        <v>-8.59</v>
      </c>
      <c r="E14" s="42">
        <f>ROUND('родив.,умерш. абс.цифры'!D13*1000/'родив.,умерш. абс.цифры'!J13,2)</f>
        <v>12.73</v>
      </c>
      <c r="F14" s="42">
        <f>ROUND('родив.,умерш. абс.цифры'!E13*1000/'родив.,умерш. абс.цифры'!K13,2)</f>
        <v>13.35</v>
      </c>
      <c r="G14" s="42">
        <f t="shared" si="1"/>
        <v>4.87</v>
      </c>
      <c r="H14" s="42">
        <f t="shared" si="2"/>
        <v>1.9299999999999997</v>
      </c>
      <c r="I14" s="42">
        <f t="shared" si="3"/>
        <v>0.05000000000000071</v>
      </c>
      <c r="J14" s="77">
        <v>7.26</v>
      </c>
      <c r="K14" s="77">
        <v>10.95</v>
      </c>
      <c r="L14" s="90">
        <f t="shared" si="4"/>
        <v>50.83</v>
      </c>
      <c r="M14" s="46"/>
      <c r="N14" s="2"/>
      <c r="O14" s="17"/>
    </row>
    <row r="15" spans="1:15" ht="18" customHeight="1">
      <c r="A15" s="154" t="s">
        <v>45</v>
      </c>
      <c r="B15" s="42">
        <f>ROUND('родив.,умерш. абс.цифры'!B14*1000/'родив.,умерш. абс.цифры'!J14,2)</f>
        <v>9.49</v>
      </c>
      <c r="C15" s="42">
        <f>ROUND('родив.,умерш. абс.цифры'!C14*1000/'родив.,умерш. абс.цифры'!K14,2)</f>
        <v>9.4</v>
      </c>
      <c r="D15" s="42">
        <f t="shared" si="0"/>
        <v>-0.95</v>
      </c>
      <c r="E15" s="42">
        <f>ROUND('родив.,умерш. абс.цифры'!D14*1000/'родив.,умерш. абс.цифры'!J14,2)</f>
        <v>10.04</v>
      </c>
      <c r="F15" s="42">
        <f>ROUND('родив.,умерш. абс.цифры'!E14*1000/'родив.,умерш. абс.цифры'!K14,2)</f>
        <v>10.38</v>
      </c>
      <c r="G15" s="42">
        <f t="shared" si="1"/>
        <v>3.39</v>
      </c>
      <c r="H15" s="42">
        <f t="shared" si="2"/>
        <v>-0.5499999999999989</v>
      </c>
      <c r="I15" s="42">
        <f t="shared" si="3"/>
        <v>-0.9800000000000004</v>
      </c>
      <c r="J15" s="77">
        <v>5.62</v>
      </c>
      <c r="K15" s="77">
        <v>5.85</v>
      </c>
      <c r="L15" s="90">
        <f t="shared" si="4"/>
        <v>4.09</v>
      </c>
      <c r="M15" s="46"/>
      <c r="N15" s="2"/>
      <c r="O15" s="17"/>
    </row>
    <row r="16" spans="1:15" ht="18" customHeight="1">
      <c r="A16" s="154" t="s">
        <v>46</v>
      </c>
      <c r="B16" s="42">
        <f>ROUND('родив.,умерш. абс.цифры'!B15*1000/'родив.,умерш. абс.цифры'!J15,2)</f>
        <v>12.19</v>
      </c>
      <c r="C16" s="42">
        <f>ROUND('родив.,умерш. абс.цифры'!C15*1000/'родив.,умерш. абс.цифры'!K15,2)</f>
        <v>12.21</v>
      </c>
      <c r="D16" s="42">
        <f t="shared" si="0"/>
        <v>0.16</v>
      </c>
      <c r="E16" s="42">
        <f>ROUND('родив.,умерш. абс.цифры'!D15*1000/'родив.,умерш. абс.цифры'!J15,2)</f>
        <v>12.82</v>
      </c>
      <c r="F16" s="42">
        <f>ROUND('родив.,умерш. абс.цифры'!E15*1000/'родив.,умерш. абс.цифры'!K15,2)</f>
        <v>13.87</v>
      </c>
      <c r="G16" s="42">
        <f t="shared" si="1"/>
        <v>8.19</v>
      </c>
      <c r="H16" s="42">
        <f t="shared" si="2"/>
        <v>-0.6300000000000008</v>
      </c>
      <c r="I16" s="42">
        <f t="shared" si="3"/>
        <v>-1.6599999999999984</v>
      </c>
      <c r="J16" s="99"/>
      <c r="K16" s="77">
        <v>8.54</v>
      </c>
      <c r="L16" s="90">
        <f t="shared" si="4"/>
        <v>0</v>
      </c>
      <c r="M16" s="46"/>
      <c r="N16" s="2"/>
      <c r="O16" s="17"/>
    </row>
    <row r="17" spans="1:15" ht="18" customHeight="1">
      <c r="A17" s="154" t="s">
        <v>47</v>
      </c>
      <c r="B17" s="42">
        <f>ROUND('родив.,умерш. абс.цифры'!B16*1000/'родив.,умерш. абс.цифры'!J16,2)</f>
        <v>10.03</v>
      </c>
      <c r="C17" s="42">
        <f>ROUND('родив.,умерш. абс.цифры'!C16*1000/'родив.,умерш. абс.цифры'!K16,2)</f>
        <v>8.52</v>
      </c>
      <c r="D17" s="42">
        <f t="shared" si="0"/>
        <v>-15.05</v>
      </c>
      <c r="E17" s="42">
        <f>ROUND('родив.,умерш. абс.цифры'!D16*1000/'родив.,умерш. абс.цифры'!J16,2)</f>
        <v>10.65</v>
      </c>
      <c r="F17" s="42">
        <f>ROUND('родив.,умерш. абс.цифры'!E16*1000/'родив.,умерш. абс.цифры'!K16,2)</f>
        <v>11.18</v>
      </c>
      <c r="G17" s="42">
        <f t="shared" si="1"/>
        <v>4.98</v>
      </c>
      <c r="H17" s="42">
        <f t="shared" si="2"/>
        <v>-0.620000000000001</v>
      </c>
      <c r="I17" s="42">
        <f t="shared" si="3"/>
        <v>-2.66</v>
      </c>
      <c r="J17" s="77">
        <v>6.73</v>
      </c>
      <c r="K17" s="77">
        <v>4.51</v>
      </c>
      <c r="L17" s="90">
        <f t="shared" si="4"/>
        <v>-32.99</v>
      </c>
      <c r="M17" s="46"/>
      <c r="N17" s="2"/>
      <c r="O17" s="17"/>
    </row>
    <row r="18" spans="1:15" ht="18" customHeight="1">
      <c r="A18" s="154" t="s">
        <v>48</v>
      </c>
      <c r="B18" s="42">
        <f>ROUND('родив.,умерш. абс.цифры'!B17*1000/'родив.,умерш. абс.цифры'!J17,2)</f>
        <v>12.7</v>
      </c>
      <c r="C18" s="42">
        <f>ROUND('родив.,умерш. абс.цифры'!C17*1000/'родив.,умерш. абс.цифры'!K17,2)</f>
        <v>12.03</v>
      </c>
      <c r="D18" s="42">
        <f t="shared" si="0"/>
        <v>-5.28</v>
      </c>
      <c r="E18" s="42">
        <f>ROUND('родив.,умерш. абс.цифры'!D17*1000/'родив.,умерш. абс.цифры'!J17,2)</f>
        <v>10.33</v>
      </c>
      <c r="F18" s="42">
        <f>ROUND('родив.,умерш. абс.цифры'!E17*1000/'родив.,умерш. абс.цифры'!K17,2)</f>
        <v>9.78</v>
      </c>
      <c r="G18" s="42">
        <f t="shared" si="1"/>
        <v>-5.32</v>
      </c>
      <c r="H18" s="42">
        <f t="shared" si="2"/>
        <v>2.369999999999999</v>
      </c>
      <c r="I18" s="42">
        <f t="shared" si="3"/>
        <v>2.25</v>
      </c>
      <c r="J18" s="77">
        <v>3.42</v>
      </c>
      <c r="K18" s="77">
        <v>6.34</v>
      </c>
      <c r="L18" s="90">
        <f t="shared" si="4"/>
        <v>85.38</v>
      </c>
      <c r="M18" s="46"/>
      <c r="N18" s="2"/>
      <c r="O18" s="17"/>
    </row>
    <row r="19" spans="1:15" ht="18" customHeight="1">
      <c r="A19" s="154" t="s">
        <v>49</v>
      </c>
      <c r="B19" s="42">
        <f>ROUND('родив.,умерш. абс.цифры'!B18*1000/'родив.,умерш. абс.цифры'!J18,2)</f>
        <v>13.15</v>
      </c>
      <c r="C19" s="42">
        <f>ROUND('родив.,умерш. абс.цифры'!C18*1000/'родив.,умерш. абс.цифры'!K18,2)</f>
        <v>11.64</v>
      </c>
      <c r="D19" s="42">
        <f t="shared" si="0"/>
        <v>-11.48</v>
      </c>
      <c r="E19" s="42">
        <f>ROUND('родив.,умерш. абс.цифры'!D18*1000/'родив.,умерш. абс.цифры'!J18,2)</f>
        <v>13.6</v>
      </c>
      <c r="F19" s="42">
        <f>ROUND('родив.,умерш. абс.цифры'!E18*1000/'родив.,умерш. абс.цифры'!K18,2)</f>
        <v>13.52</v>
      </c>
      <c r="G19" s="42">
        <f t="shared" si="1"/>
        <v>-0.59</v>
      </c>
      <c r="H19" s="42">
        <f t="shared" si="2"/>
        <v>-0.4499999999999993</v>
      </c>
      <c r="I19" s="42">
        <f t="shared" si="3"/>
        <v>-1.879999999999999</v>
      </c>
      <c r="J19" s="77">
        <v>5.73</v>
      </c>
      <c r="K19" s="77">
        <v>5.91</v>
      </c>
      <c r="L19" s="90">
        <f t="shared" si="4"/>
        <v>3.14</v>
      </c>
      <c r="M19" s="46"/>
      <c r="N19" s="2"/>
      <c r="O19" s="17"/>
    </row>
    <row r="20" spans="1:15" ht="18" customHeight="1">
      <c r="A20" s="154" t="s">
        <v>50</v>
      </c>
      <c r="B20" s="42">
        <f>ROUND('родив.,умерш. абс.цифры'!B19*1000/'родив.,умерш. абс.цифры'!J19,2)</f>
        <v>10.86</v>
      </c>
      <c r="C20" s="42">
        <f>ROUND('родив.,умерш. абс.цифры'!C19*1000/'родив.,умерш. абс.цифры'!K19,2)</f>
        <v>12.04</v>
      </c>
      <c r="D20" s="42">
        <f t="shared" si="0"/>
        <v>10.87</v>
      </c>
      <c r="E20" s="42">
        <f>ROUND('родив.,умерш. абс.цифры'!D19*1000/'родив.,умерш. абс.цифры'!J19,2)</f>
        <v>13.35</v>
      </c>
      <c r="F20" s="42">
        <f>ROUND('родив.,умерш. абс.цифры'!E19*1000/'родив.,умерш. абс.цифры'!K19,2)</f>
        <v>13.62</v>
      </c>
      <c r="G20" s="42">
        <f t="shared" si="1"/>
        <v>2.02</v>
      </c>
      <c r="H20" s="42">
        <f t="shared" si="2"/>
        <v>-2.49</v>
      </c>
      <c r="I20" s="42">
        <f t="shared" si="3"/>
        <v>-1.58</v>
      </c>
      <c r="J20" s="99"/>
      <c r="K20" s="77"/>
      <c r="L20" s="90">
        <f t="shared" si="4"/>
        <v>0</v>
      </c>
      <c r="M20" s="46"/>
      <c r="N20" s="2"/>
      <c r="O20" s="17"/>
    </row>
    <row r="21" spans="1:15" ht="18" customHeight="1">
      <c r="A21" s="154" t="s">
        <v>51</v>
      </c>
      <c r="B21" s="42">
        <f>ROUND('родив.,умерш. абс.цифры'!B20*1000/'родив.,умерш. абс.цифры'!J20,2)</f>
        <v>11.39</v>
      </c>
      <c r="C21" s="42">
        <f>ROUND('родив.,умерш. абс.цифры'!C20*1000/'родив.,умерш. абс.цифры'!K20,2)</f>
        <v>8.79</v>
      </c>
      <c r="D21" s="42">
        <f t="shared" si="0"/>
        <v>-22.83</v>
      </c>
      <c r="E21" s="42">
        <f>ROUND('родив.,умерш. абс.цифры'!D20*1000/'родив.,умерш. абс.цифры'!J20,2)</f>
        <v>9.6</v>
      </c>
      <c r="F21" s="42">
        <f>ROUND('родив.,умерш. абс.цифры'!E20*1000/'родив.,умерш. абс.цифры'!K20,2)</f>
        <v>9.6</v>
      </c>
      <c r="G21" s="42">
        <f t="shared" si="1"/>
        <v>0</v>
      </c>
      <c r="H21" s="42">
        <f t="shared" si="2"/>
        <v>1.790000000000001</v>
      </c>
      <c r="I21" s="42">
        <f t="shared" si="3"/>
        <v>-0.8100000000000005</v>
      </c>
      <c r="J21" s="77">
        <v>4.59</v>
      </c>
      <c r="K21" s="77"/>
      <c r="L21" s="90">
        <f t="shared" si="4"/>
        <v>-100</v>
      </c>
      <c r="M21" s="46"/>
      <c r="N21" s="2"/>
      <c r="O21" s="17"/>
    </row>
    <row r="22" spans="1:15" ht="18" customHeight="1">
      <c r="A22" s="154" t="s">
        <v>52</v>
      </c>
      <c r="B22" s="42">
        <f>ROUND('родив.,умерш. абс.цифры'!B21*1000/'родив.,умерш. абс.цифры'!J21,2)</f>
        <v>10.85</v>
      </c>
      <c r="C22" s="42">
        <f>ROUND('родив.,умерш. абс.цифры'!C21*1000/'родив.,умерш. абс.цифры'!K21,2)</f>
        <v>9.22</v>
      </c>
      <c r="D22" s="42">
        <f t="shared" si="0"/>
        <v>-15.02</v>
      </c>
      <c r="E22" s="42">
        <f>ROUND('родив.,умерш. абс.цифры'!D21*1000/'родив.,умерш. абс.цифры'!J21,2)</f>
        <v>12.38</v>
      </c>
      <c r="F22" s="42">
        <f>ROUND('родив.,умерш. абс.цифры'!E21*1000/'родив.,умерш. абс.цифры'!K21,2)</f>
        <v>11.36</v>
      </c>
      <c r="G22" s="42">
        <f t="shared" si="1"/>
        <v>-8.24</v>
      </c>
      <c r="H22" s="42">
        <f t="shared" si="2"/>
        <v>-1.5300000000000011</v>
      </c>
      <c r="I22" s="42">
        <f t="shared" si="3"/>
        <v>-2.139999999999999</v>
      </c>
      <c r="J22" s="99"/>
      <c r="K22" s="77"/>
      <c r="L22" s="90">
        <f t="shared" si="4"/>
        <v>0</v>
      </c>
      <c r="M22" s="46"/>
      <c r="N22" s="2"/>
      <c r="O22" s="17"/>
    </row>
    <row r="23" spans="1:15" ht="18" customHeight="1">
      <c r="A23" s="154" t="s">
        <v>53</v>
      </c>
      <c r="B23" s="42">
        <f>ROUND('родив.,умерш. абс.цифры'!B22*1000/'родив.,умерш. абс.цифры'!J22,2)</f>
        <v>16.81</v>
      </c>
      <c r="C23" s="42">
        <f>ROUND('родив.,умерш. абс.цифры'!C22*1000/'родив.,умерш. абс.цифры'!K22,2)</f>
        <v>13.36</v>
      </c>
      <c r="D23" s="42">
        <f t="shared" si="0"/>
        <v>-20.52</v>
      </c>
      <c r="E23" s="42">
        <f>ROUND('родив.,умерш. абс.цифры'!D22*1000/'родив.,умерш. абс.цифры'!J22,2)</f>
        <v>13.4</v>
      </c>
      <c r="F23" s="42">
        <f>ROUND('родив.,умерш. абс.цифры'!E22*1000/'родив.,умерш. абс.цифры'!K22,2)</f>
        <v>13.16</v>
      </c>
      <c r="G23" s="42">
        <f t="shared" si="1"/>
        <v>-1.79</v>
      </c>
      <c r="H23" s="42">
        <f t="shared" si="2"/>
        <v>3.4099999999999984</v>
      </c>
      <c r="I23" s="42">
        <f t="shared" si="3"/>
        <v>0.1999999999999993</v>
      </c>
      <c r="J23" s="77">
        <v>7.16</v>
      </c>
      <c r="K23" s="77">
        <v>2.53</v>
      </c>
      <c r="L23" s="90">
        <f t="shared" si="4"/>
        <v>-64.66</v>
      </c>
      <c r="M23" s="46"/>
      <c r="N23" s="2"/>
      <c r="O23" s="17"/>
    </row>
    <row r="24" spans="1:15" ht="18" customHeight="1">
      <c r="A24" s="154" t="s">
        <v>54</v>
      </c>
      <c r="B24" s="42">
        <f>ROUND('родив.,умерш. абс.цифры'!B23*1000/'родив.,умерш. абс.цифры'!J23,2)</f>
        <v>11.96</v>
      </c>
      <c r="C24" s="42">
        <f>ROUND('родив.,умерш. абс.цифры'!C23*1000/'родив.,умерш. абс.цифры'!K23,2)</f>
        <v>9.92</v>
      </c>
      <c r="D24" s="42">
        <f t="shared" si="0"/>
        <v>-17.06</v>
      </c>
      <c r="E24" s="42">
        <f>ROUND('родив.,умерш. абс.цифры'!D23*1000/'родив.,умерш. абс.цифры'!J23,2)</f>
        <v>10.56</v>
      </c>
      <c r="F24" s="42">
        <f>ROUND('родив.,умерш. абс.цифры'!E23*1000/'родив.,умерш. абс.цифры'!K23,2)</f>
        <v>10.34</v>
      </c>
      <c r="G24" s="42">
        <f t="shared" si="1"/>
        <v>-2.08</v>
      </c>
      <c r="H24" s="42">
        <f t="shared" si="2"/>
        <v>1.4000000000000004</v>
      </c>
      <c r="I24" s="42">
        <f t="shared" si="3"/>
        <v>-0.41999999999999993</v>
      </c>
      <c r="J24" s="77">
        <v>14.48</v>
      </c>
      <c r="K24" s="77"/>
      <c r="L24" s="90">
        <f t="shared" si="4"/>
        <v>-100</v>
      </c>
      <c r="M24" s="46"/>
      <c r="N24" s="2"/>
      <c r="O24" s="17"/>
    </row>
    <row r="25" spans="1:15" ht="18" customHeight="1">
      <c r="A25" s="154" t="s">
        <v>55</v>
      </c>
      <c r="B25" s="42">
        <f>ROUND('родив.,умерш. абс.цифры'!B24*1000/'родив.,умерш. абс.цифры'!J24,2)</f>
        <v>10.05</v>
      </c>
      <c r="C25" s="42">
        <f>ROUND('родив.,умерш. абс.цифры'!C24*1000/'родив.,умерш. абс.цифры'!K24,2)</f>
        <v>10.9</v>
      </c>
      <c r="D25" s="42">
        <f t="shared" si="0"/>
        <v>8.46</v>
      </c>
      <c r="E25" s="42">
        <f>ROUND('родив.,умерш. абс.цифры'!D24*1000/'родив.,умерш. абс.цифры'!J24,2)</f>
        <v>7.69</v>
      </c>
      <c r="F25" s="42">
        <f>ROUND('родив.,умерш. абс.цифры'!E24*1000/'родив.,умерш. абс.цифры'!K24,2)</f>
        <v>7.73</v>
      </c>
      <c r="G25" s="42">
        <f t="shared" si="1"/>
        <v>0.52</v>
      </c>
      <c r="H25" s="42">
        <f t="shared" si="2"/>
        <v>2.3600000000000003</v>
      </c>
      <c r="I25" s="42">
        <f t="shared" si="3"/>
        <v>3.17</v>
      </c>
      <c r="J25" s="77">
        <v>5.39</v>
      </c>
      <c r="K25" s="77">
        <v>3.38</v>
      </c>
      <c r="L25" s="90">
        <f t="shared" si="4"/>
        <v>-37.29</v>
      </c>
      <c r="M25" s="46"/>
      <c r="N25" s="2"/>
      <c r="O25" s="17"/>
    </row>
    <row r="26" spans="1:15" ht="18" customHeight="1">
      <c r="A26" s="154" t="s">
        <v>56</v>
      </c>
      <c r="B26" s="42">
        <f>ROUND('родив.,умерш. абс.цифры'!B25*1000/'родив.,умерш. абс.цифры'!J25,2)</f>
        <v>9.98</v>
      </c>
      <c r="C26" s="42">
        <f>ROUND('родив.,умерш. абс.цифры'!C25*1000/'родив.,умерш. абс.цифры'!K25,2)</f>
        <v>9.89</v>
      </c>
      <c r="D26" s="42">
        <f t="shared" si="0"/>
        <v>-0.9</v>
      </c>
      <c r="E26" s="42">
        <f>ROUND('родив.,умерш. абс.цифры'!D25*1000/'родив.,умерш. абс.цифры'!J25,2)</f>
        <v>7.45</v>
      </c>
      <c r="F26" s="42">
        <f>ROUND('родив.,умерш. абс.цифры'!E25*1000/'родив.,умерш. абс.цифры'!K25,2)</f>
        <v>7.22</v>
      </c>
      <c r="G26" s="42">
        <f t="shared" si="1"/>
        <v>-3.09</v>
      </c>
      <c r="H26" s="42">
        <f t="shared" si="2"/>
        <v>2.5300000000000002</v>
      </c>
      <c r="I26" s="42">
        <f t="shared" si="3"/>
        <v>2.670000000000001</v>
      </c>
      <c r="J26" s="77">
        <v>5.73</v>
      </c>
      <c r="K26" s="77">
        <v>9.67</v>
      </c>
      <c r="L26" s="90">
        <f t="shared" si="4"/>
        <v>68.76</v>
      </c>
      <c r="M26" s="46"/>
      <c r="N26" s="2"/>
      <c r="O26" s="17"/>
    </row>
    <row r="27" spans="1:15" ht="18" customHeight="1">
      <c r="A27" s="154" t="s">
        <v>57</v>
      </c>
      <c r="B27" s="42">
        <f>ROUND('родив.,умерш. абс.цифры'!B26*1000/'родив.,умерш. абс.цифры'!J26,2)</f>
        <v>8.42</v>
      </c>
      <c r="C27" s="42">
        <f>ROUND('родив.,умерш. абс.цифры'!C26*1000/'родив.,умерш. абс.цифры'!K26,2)</f>
        <v>8.19</v>
      </c>
      <c r="D27" s="42">
        <f t="shared" si="0"/>
        <v>-2.73</v>
      </c>
      <c r="E27" s="42">
        <f>ROUND('родив.,умерш. абс.цифры'!D26*1000/'родив.,умерш. абс.цифры'!J26,2)</f>
        <v>10.46</v>
      </c>
      <c r="F27" s="42">
        <f>ROUND('родив.,умерш. абс.цифры'!E26*1000/'родив.,умерш. абс.цифры'!K26,2)</f>
        <v>11.44</v>
      </c>
      <c r="G27" s="42">
        <f t="shared" si="1"/>
        <v>9.37</v>
      </c>
      <c r="H27" s="42">
        <f t="shared" si="2"/>
        <v>-2.040000000000001</v>
      </c>
      <c r="I27" s="42">
        <f t="shared" si="3"/>
        <v>-3.25</v>
      </c>
      <c r="J27" s="77">
        <v>7.65</v>
      </c>
      <c r="K27" s="77">
        <v>8.17</v>
      </c>
      <c r="L27" s="90">
        <f t="shared" si="4"/>
        <v>6.8</v>
      </c>
      <c r="M27" s="46"/>
      <c r="N27" s="2"/>
      <c r="O27" s="17"/>
    </row>
    <row r="28" spans="1:15" ht="18" customHeight="1">
      <c r="A28" s="154" t="s">
        <v>58</v>
      </c>
      <c r="B28" s="42">
        <f>ROUND('родив.,умерш. абс.цифры'!B27*1000/'родив.,умерш. абс.цифры'!J27,2)</f>
        <v>11.1</v>
      </c>
      <c r="C28" s="42">
        <f>ROUND('родив.,умерш. абс.цифры'!C27*1000/'родив.,умерш. абс.цифры'!K27,2)</f>
        <v>10.81</v>
      </c>
      <c r="D28" s="42">
        <f t="shared" si="0"/>
        <v>-2.61</v>
      </c>
      <c r="E28" s="42">
        <f>ROUND('родив.,умерш. абс.цифры'!D27*1000/'родив.,умерш. абс.цифры'!J27,2)</f>
        <v>6.1</v>
      </c>
      <c r="F28" s="42">
        <f>ROUND('родив.,умерш. абс.цифры'!E27*1000/'родив.,умерш. абс.цифры'!K27,2)</f>
        <v>6.3</v>
      </c>
      <c r="G28" s="42">
        <f t="shared" si="1"/>
        <v>3.28</v>
      </c>
      <c r="H28" s="42">
        <f t="shared" si="2"/>
        <v>5</v>
      </c>
      <c r="I28" s="42">
        <f t="shared" si="3"/>
        <v>4.510000000000001</v>
      </c>
      <c r="J28" s="77">
        <v>3.82</v>
      </c>
      <c r="K28" s="77">
        <v>4.08</v>
      </c>
      <c r="L28" s="90">
        <f t="shared" si="4"/>
        <v>6.81</v>
      </c>
      <c r="M28" s="46"/>
      <c r="N28" s="2"/>
      <c r="O28" s="17"/>
    </row>
    <row r="29" spans="1:15" ht="18">
      <c r="A29" s="154" t="s">
        <v>59</v>
      </c>
      <c r="B29" s="42">
        <f>ROUND('родив.,умерш. абс.цифры'!B28*1000/'родив.,умерш. абс.цифры'!J28,2)</f>
        <v>9.31</v>
      </c>
      <c r="C29" s="42">
        <f>ROUND('родив.,умерш. абс.цифры'!C28*1000/'родив.,умерш. абс.цифры'!K28,2)</f>
        <v>8.9</v>
      </c>
      <c r="D29" s="42">
        <f t="shared" si="0"/>
        <v>-4.4</v>
      </c>
      <c r="E29" s="42">
        <f>ROUND('родив.,умерш. абс.цифры'!D28*1000/'родив.,умерш. абс.цифры'!J28,2)</f>
        <v>8.49</v>
      </c>
      <c r="F29" s="42">
        <f>ROUND('родив.,умерш. абс.цифры'!E28*1000/'родив.,умерш. абс.цифры'!K28,2)</f>
        <v>8.81</v>
      </c>
      <c r="G29" s="42">
        <f t="shared" si="1"/>
        <v>3.77</v>
      </c>
      <c r="H29" s="42">
        <f t="shared" si="2"/>
        <v>0.8200000000000003</v>
      </c>
      <c r="I29" s="42">
        <f t="shared" si="3"/>
        <v>0.08999999999999986</v>
      </c>
      <c r="J29" s="77">
        <v>6.47</v>
      </c>
      <c r="K29" s="77">
        <v>7.35</v>
      </c>
      <c r="L29" s="90">
        <f t="shared" si="4"/>
        <v>13.6</v>
      </c>
      <c r="M29" s="46"/>
      <c r="N29" s="2"/>
      <c r="O29" s="17"/>
    </row>
    <row r="30" spans="1:13" ht="12.75" customHeight="1">
      <c r="A30" s="47"/>
      <c r="B30" s="25"/>
      <c r="C30" s="25"/>
      <c r="D30" s="25"/>
      <c r="E30" s="3"/>
      <c r="F30" s="3"/>
      <c r="G30" s="3"/>
      <c r="J30" s="87"/>
      <c r="K30" s="74"/>
      <c r="L30" s="87"/>
      <c r="M30" s="46"/>
    </row>
    <row r="31" spans="1:12" ht="4.5" customHeight="1" hidden="1">
      <c r="A31" s="47"/>
      <c r="B31" s="3"/>
      <c r="C31" s="3"/>
      <c r="D31" s="3"/>
      <c r="E31" s="3"/>
      <c r="F31" s="3"/>
      <c r="G31" s="3"/>
      <c r="J31" s="87"/>
      <c r="K31" s="74"/>
      <c r="L31" s="87"/>
    </row>
    <row r="32" spans="1:12" ht="18">
      <c r="A32" s="109" t="s">
        <v>107</v>
      </c>
      <c r="B32" s="109"/>
      <c r="C32" s="109"/>
      <c r="D32" s="109"/>
      <c r="E32" s="109"/>
      <c r="F32" s="109"/>
      <c r="G32" s="109"/>
      <c r="J32" s="87"/>
      <c r="K32" s="74"/>
      <c r="L32" s="87"/>
    </row>
    <row r="33" spans="1:12" ht="13.5" customHeight="1">
      <c r="A33" s="47" t="s">
        <v>108</v>
      </c>
      <c r="B33" s="47"/>
      <c r="C33" s="47"/>
      <c r="D33" s="47"/>
      <c r="E33" s="47"/>
      <c r="F33" s="47"/>
      <c r="G33" s="47"/>
      <c r="J33" s="87"/>
      <c r="K33" s="87"/>
      <c r="L33" s="87"/>
    </row>
    <row r="34" spans="1:12" ht="18">
      <c r="A34" s="3"/>
      <c r="B34" s="3"/>
      <c r="C34" s="3"/>
      <c r="D34" s="3"/>
      <c r="E34" s="3"/>
      <c r="F34" s="3"/>
      <c r="G34" s="3"/>
      <c r="J34" s="87"/>
      <c r="K34" s="87"/>
      <c r="L34" s="87"/>
    </row>
    <row r="35" spans="1:12" ht="18">
      <c r="A35" s="3"/>
      <c r="B35" s="3"/>
      <c r="C35" s="3"/>
      <c r="D35" s="3"/>
      <c r="E35" s="3"/>
      <c r="F35" s="3"/>
      <c r="G35" s="3"/>
      <c r="J35" s="87"/>
      <c r="K35" s="87"/>
      <c r="L35" s="87"/>
    </row>
    <row r="36" spans="1:12" ht="18">
      <c r="A36" s="3"/>
      <c r="B36" s="3"/>
      <c r="C36" s="3"/>
      <c r="D36" s="3"/>
      <c r="E36" s="3"/>
      <c r="F36" s="3"/>
      <c r="G36" s="3"/>
      <c r="J36" s="87"/>
      <c r="K36" s="87"/>
      <c r="L36" s="87"/>
    </row>
    <row r="37" spans="10:12" ht="18">
      <c r="J37" s="87"/>
      <c r="K37" s="87"/>
      <c r="L37" s="87"/>
    </row>
    <row r="38" spans="10:12" ht="18">
      <c r="J38" s="87"/>
      <c r="K38" s="87"/>
      <c r="L38" s="87"/>
    </row>
    <row r="39" spans="10:12" ht="18">
      <c r="J39" s="87"/>
      <c r="K39" s="87"/>
      <c r="L39" s="87"/>
    </row>
    <row r="40" spans="10:12" ht="18">
      <c r="J40" s="87"/>
      <c r="K40" s="87"/>
      <c r="L40" s="87"/>
    </row>
    <row r="41" spans="10:12" ht="18">
      <c r="J41" s="87"/>
      <c r="K41" s="87"/>
      <c r="L41" s="87"/>
    </row>
  </sheetData>
  <sheetProtection/>
  <mergeCells count="12">
    <mergeCell ref="B5:D5"/>
    <mergeCell ref="E5:G5"/>
    <mergeCell ref="H5:I5"/>
    <mergeCell ref="J5:L5"/>
    <mergeCell ref="A32:G32"/>
    <mergeCell ref="A1:L1"/>
    <mergeCell ref="A2:L2"/>
    <mergeCell ref="A4:A6"/>
    <mergeCell ref="B4:D4"/>
    <mergeCell ref="E4:G4"/>
    <mergeCell ref="H4:I4"/>
    <mergeCell ref="J4:L4"/>
  </mergeCells>
  <printOptions horizontalCentered="1" verticalCentered="1"/>
  <pageMargins left="0.17" right="0.17" top="0.35" bottom="0.22" header="0.24" footer="0.16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1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7.75390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75390625" style="0" customWidth="1"/>
    <col min="8" max="8" width="14.75390625" style="0" customWidth="1"/>
    <col min="9" max="10" width="9.125" style="6" customWidth="1"/>
  </cols>
  <sheetData>
    <row r="3" spans="1:8" ht="18" customHeight="1">
      <c r="A3" s="111" t="s">
        <v>22</v>
      </c>
      <c r="B3" s="111"/>
      <c r="C3" s="111"/>
      <c r="D3" s="111"/>
      <c r="E3" s="111"/>
      <c r="F3" s="111"/>
      <c r="G3" s="111"/>
      <c r="H3" s="6"/>
    </row>
    <row r="4" spans="1:22" ht="18" customHeight="1">
      <c r="A4" s="111" t="s">
        <v>31</v>
      </c>
      <c r="B4" s="111"/>
      <c r="C4" s="111"/>
      <c r="D4" s="111"/>
      <c r="E4" s="111"/>
      <c r="F4" s="111"/>
      <c r="G4" s="111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111" t="s">
        <v>122</v>
      </c>
      <c r="B5" s="111"/>
      <c r="C5" s="111"/>
      <c r="D5" s="111"/>
      <c r="E5" s="111"/>
      <c r="F5" s="111"/>
      <c r="G5" s="111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 thickBot="1">
      <c r="A6" s="7"/>
      <c r="B6" s="6"/>
      <c r="C6" s="6"/>
      <c r="D6" s="6"/>
      <c r="E6" s="75"/>
      <c r="F6" s="75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112" t="s">
        <v>23</v>
      </c>
      <c r="B7" s="113"/>
      <c r="C7" s="113"/>
      <c r="D7" s="113"/>
      <c r="E7" s="116" t="s">
        <v>100</v>
      </c>
      <c r="F7" s="116" t="s">
        <v>101</v>
      </c>
      <c r="G7" s="11" t="s">
        <v>24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 thickBot="1">
      <c r="A8" s="114"/>
      <c r="B8" s="115"/>
      <c r="C8" s="115"/>
      <c r="D8" s="115"/>
      <c r="E8" s="117"/>
      <c r="F8" s="117"/>
      <c r="G8" s="12" t="s">
        <v>25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27" t="s">
        <v>26</v>
      </c>
      <c r="B9" s="28"/>
      <c r="C9" s="28"/>
      <c r="D9" s="28"/>
      <c r="E9" s="76">
        <v>48</v>
      </c>
      <c r="F9" s="76">
        <v>44</v>
      </c>
      <c r="G9" s="100">
        <f>F9/E9*100-100</f>
        <v>-8.333333333333343</v>
      </c>
      <c r="H9" s="29"/>
      <c r="I9" s="13"/>
      <c r="J9" s="1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9" t="s">
        <v>27</v>
      </c>
      <c r="B10" s="30"/>
      <c r="C10" s="30"/>
      <c r="D10" s="30"/>
      <c r="E10" s="31"/>
      <c r="F10" s="31"/>
      <c r="G10" s="49"/>
      <c r="H10" s="32"/>
      <c r="I10" s="13"/>
      <c r="J10" s="1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9" t="s">
        <v>78</v>
      </c>
      <c r="B11" s="30"/>
      <c r="C11" s="30"/>
      <c r="D11" s="30"/>
      <c r="E11" s="31">
        <v>1</v>
      </c>
      <c r="F11" s="31">
        <v>1</v>
      </c>
      <c r="G11" s="49">
        <f aca="true" t="shared" si="0" ref="G11:G23">F11/E11*100-100</f>
        <v>0</v>
      </c>
      <c r="H11" s="32"/>
      <c r="I11" s="13"/>
      <c r="J11" s="1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118" t="s">
        <v>79</v>
      </c>
      <c r="B12" s="119"/>
      <c r="C12" s="119"/>
      <c r="D12" s="120"/>
      <c r="E12" s="31"/>
      <c r="F12" s="31">
        <v>1</v>
      </c>
      <c r="G12" s="49"/>
      <c r="H12" s="32"/>
      <c r="I12" s="13"/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9" t="s">
        <v>80</v>
      </c>
      <c r="B13" s="30"/>
      <c r="C13" s="30"/>
      <c r="D13" s="30"/>
      <c r="E13" s="31"/>
      <c r="F13" s="31"/>
      <c r="G13" s="49"/>
      <c r="H13" s="32"/>
      <c r="I13" s="13"/>
      <c r="J13" s="1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9" t="s">
        <v>81</v>
      </c>
      <c r="B14" s="30"/>
      <c r="C14" s="30"/>
      <c r="D14" s="30"/>
      <c r="E14" s="31"/>
      <c r="F14" s="31">
        <v>1</v>
      </c>
      <c r="G14" s="49"/>
      <c r="H14" s="33"/>
      <c r="I14" s="13"/>
      <c r="J14" s="1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9" t="s">
        <v>82</v>
      </c>
      <c r="B15" s="30"/>
      <c r="C15" s="30"/>
      <c r="D15" s="30"/>
      <c r="E15" s="31">
        <v>1</v>
      </c>
      <c r="F15" s="31">
        <v>1</v>
      </c>
      <c r="G15" s="49">
        <f t="shared" si="0"/>
        <v>0</v>
      </c>
      <c r="H15" s="32"/>
      <c r="I15" s="13"/>
      <c r="J15" s="1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9" t="s">
        <v>83</v>
      </c>
      <c r="B16" s="30"/>
      <c r="C16" s="30"/>
      <c r="D16" s="30"/>
      <c r="E16" s="31"/>
      <c r="F16" s="31">
        <v>1</v>
      </c>
      <c r="G16" s="49"/>
      <c r="H16" s="32"/>
      <c r="I16" s="13"/>
      <c r="J16" s="1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122" t="s">
        <v>84</v>
      </c>
      <c r="B17" s="123"/>
      <c r="C17" s="123"/>
      <c r="D17" s="123"/>
      <c r="E17" s="34">
        <v>24</v>
      </c>
      <c r="F17" s="34">
        <v>24</v>
      </c>
      <c r="G17" s="49">
        <f t="shared" si="0"/>
        <v>0</v>
      </c>
      <c r="H17" s="33"/>
      <c r="I17" s="13"/>
      <c r="J17" s="1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126" t="s">
        <v>28</v>
      </c>
      <c r="B18" s="127"/>
      <c r="C18" s="127"/>
      <c r="D18" s="127"/>
      <c r="E18" s="31"/>
      <c r="F18" s="31"/>
      <c r="G18" s="49"/>
      <c r="H18" s="32"/>
      <c r="I18" s="13"/>
      <c r="J18" s="1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9" t="s">
        <v>29</v>
      </c>
      <c r="B19" s="30"/>
      <c r="C19" s="30"/>
      <c r="D19" s="30"/>
      <c r="E19" s="31">
        <v>6</v>
      </c>
      <c r="F19" s="31">
        <v>11</v>
      </c>
      <c r="G19" s="49">
        <f t="shared" si="0"/>
        <v>83.33333333333331</v>
      </c>
      <c r="H19" s="33"/>
      <c r="I19" s="13"/>
      <c r="J19" s="14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124" t="s">
        <v>30</v>
      </c>
      <c r="B20" s="125"/>
      <c r="C20" s="125"/>
      <c r="D20" s="125"/>
      <c r="E20" s="34">
        <v>9</v>
      </c>
      <c r="F20" s="34">
        <v>5</v>
      </c>
      <c r="G20" s="49">
        <f t="shared" si="0"/>
        <v>-44.44444444444444</v>
      </c>
      <c r="H20" s="32"/>
      <c r="I20" s="13"/>
      <c r="J20" s="14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9" t="s">
        <v>85</v>
      </c>
      <c r="B21" s="30"/>
      <c r="C21" s="30"/>
      <c r="D21" s="30"/>
      <c r="E21" s="31">
        <v>11</v>
      </c>
      <c r="F21" s="31">
        <v>8</v>
      </c>
      <c r="G21" s="49">
        <f t="shared" si="0"/>
        <v>-27.272727272727266</v>
      </c>
      <c r="H21" s="6"/>
      <c r="I21" s="13"/>
      <c r="J21" s="14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122" t="s">
        <v>86</v>
      </c>
      <c r="B22" s="123"/>
      <c r="C22" s="123"/>
      <c r="D22" s="123"/>
      <c r="E22" s="34">
        <v>8</v>
      </c>
      <c r="F22" s="34">
        <v>3</v>
      </c>
      <c r="G22" s="49">
        <f t="shared" si="0"/>
        <v>-62.5</v>
      </c>
      <c r="H22" s="6"/>
      <c r="I22" s="13"/>
      <c r="J22" s="14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 thickBot="1">
      <c r="A23" s="56" t="s">
        <v>87</v>
      </c>
      <c r="B23" s="57"/>
      <c r="C23" s="57"/>
      <c r="D23" s="57"/>
      <c r="E23" s="58">
        <v>3</v>
      </c>
      <c r="F23" s="58">
        <v>4</v>
      </c>
      <c r="G23" s="49">
        <f t="shared" si="0"/>
        <v>33.333333333333314</v>
      </c>
      <c r="H23" s="6"/>
      <c r="I23" s="13"/>
      <c r="J23" s="1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55">
        <v>4</v>
      </c>
      <c r="F24" s="35"/>
      <c r="G24" s="49">
        <f>F24/E24*100-100</f>
        <v>-100</v>
      </c>
      <c r="H24" s="6"/>
      <c r="I24" s="13"/>
      <c r="J24" s="14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121"/>
      <c r="B25" s="121"/>
      <c r="C25" s="121"/>
      <c r="D25" s="121"/>
      <c r="E25" s="121"/>
      <c r="F25" s="121"/>
      <c r="G25" s="121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20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20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/>
  <mergeCells count="12">
    <mergeCell ref="A12:D12"/>
    <mergeCell ref="A25:G25"/>
    <mergeCell ref="A17:D17"/>
    <mergeCell ref="A20:D20"/>
    <mergeCell ref="A22:D22"/>
    <mergeCell ref="A18:D18"/>
    <mergeCell ref="A3:G3"/>
    <mergeCell ref="A4:G4"/>
    <mergeCell ref="A5:G5"/>
    <mergeCell ref="A7:D8"/>
    <mergeCell ref="E7:E8"/>
    <mergeCell ref="F7:F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5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/>
  <cols>
    <col min="1" max="1" width="6.75390625" style="0" customWidth="1"/>
    <col min="3" max="3" width="50.75390625" style="0" customWidth="1"/>
    <col min="4" max="4" width="4.00390625" style="0" hidden="1" customWidth="1"/>
    <col min="5" max="5" width="12.25390625" style="0" customWidth="1"/>
    <col min="6" max="6" width="9.875" style="0" customWidth="1"/>
    <col min="7" max="7" width="16.25390625" style="0" customWidth="1"/>
    <col min="8" max="8" width="11.125" style="0" customWidth="1"/>
    <col min="9" max="10" width="9.125" style="6" customWidth="1"/>
  </cols>
  <sheetData>
    <row r="3" spans="1:8" ht="18" customHeight="1">
      <c r="A3" s="135" t="s">
        <v>22</v>
      </c>
      <c r="B3" s="135"/>
      <c r="C3" s="135"/>
      <c r="D3" s="135"/>
      <c r="E3" s="135"/>
      <c r="F3" s="135"/>
      <c r="G3" s="135"/>
      <c r="H3" s="6"/>
    </row>
    <row r="4" spans="1:13" ht="18" customHeight="1">
      <c r="A4" s="135" t="s">
        <v>88</v>
      </c>
      <c r="B4" s="135"/>
      <c r="C4" s="135"/>
      <c r="D4" s="135"/>
      <c r="E4" s="135"/>
      <c r="F4" s="135"/>
      <c r="G4" s="135"/>
      <c r="H4" s="6"/>
      <c r="K4" s="6"/>
      <c r="L4" s="6"/>
      <c r="M4" s="6"/>
    </row>
    <row r="5" spans="1:13" ht="18" customHeight="1">
      <c r="A5" s="135" t="s">
        <v>123</v>
      </c>
      <c r="B5" s="135"/>
      <c r="C5" s="135"/>
      <c r="D5" s="135"/>
      <c r="E5" s="135"/>
      <c r="F5" s="135"/>
      <c r="G5" s="135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136" t="s">
        <v>23</v>
      </c>
      <c r="B7" s="136"/>
      <c r="C7" s="136"/>
      <c r="D7" s="136"/>
      <c r="E7" s="137" t="s">
        <v>100</v>
      </c>
      <c r="F7" s="136" t="s">
        <v>101</v>
      </c>
      <c r="G7" s="61" t="s">
        <v>24</v>
      </c>
      <c r="H7" s="128" t="s">
        <v>60</v>
      </c>
      <c r="I7" s="129"/>
      <c r="K7" s="6"/>
      <c r="L7" s="6"/>
      <c r="M7" s="6"/>
    </row>
    <row r="8" spans="1:13" ht="18" customHeight="1" thickBot="1">
      <c r="A8" s="136"/>
      <c r="B8" s="136"/>
      <c r="C8" s="136"/>
      <c r="D8" s="136"/>
      <c r="E8" s="137"/>
      <c r="F8" s="136"/>
      <c r="G8" s="62" t="s">
        <v>25</v>
      </c>
      <c r="H8" s="48" t="s">
        <v>100</v>
      </c>
      <c r="I8" s="37" t="s">
        <v>101</v>
      </c>
      <c r="K8" s="6"/>
      <c r="L8" s="6"/>
      <c r="M8" s="6"/>
    </row>
    <row r="9" spans="1:13" ht="18" customHeight="1" thickBot="1">
      <c r="A9" s="64" t="s">
        <v>96</v>
      </c>
      <c r="B9" s="64"/>
      <c r="C9" s="64"/>
      <c r="D9" s="63"/>
      <c r="E9" s="84">
        <v>5.19</v>
      </c>
      <c r="F9" s="86">
        <v>4.84</v>
      </c>
      <c r="G9" s="24">
        <f>F9/E9*100-100</f>
        <v>-6.74373795761079</v>
      </c>
      <c r="H9" s="130" t="s">
        <v>110</v>
      </c>
      <c r="I9" s="131"/>
      <c r="J9" s="8"/>
      <c r="K9" s="6"/>
      <c r="L9" s="6"/>
      <c r="M9" s="6"/>
    </row>
    <row r="10" spans="1:13" ht="18" customHeight="1" thickBot="1">
      <c r="A10" s="30" t="s">
        <v>27</v>
      </c>
      <c r="B10" s="30"/>
      <c r="C10" s="30"/>
      <c r="D10" s="30"/>
      <c r="E10" s="89">
        <f>'млад смерт абсцифры'!E10*1000/'на 1000 род'!H10</f>
        <v>0</v>
      </c>
      <c r="F10" s="89">
        <f>'млад смерт абсцифры'!F10*1000/'на 1000 род'!I10</f>
        <v>0</v>
      </c>
      <c r="G10" s="24"/>
      <c r="H10" s="98">
        <v>9259</v>
      </c>
      <c r="I10" s="96">
        <v>8875</v>
      </c>
      <c r="J10" s="8"/>
      <c r="K10" s="6"/>
      <c r="L10" s="6"/>
      <c r="M10" s="6"/>
    </row>
    <row r="11" spans="1:13" ht="18" customHeight="1" thickBot="1">
      <c r="A11" s="30" t="s">
        <v>78</v>
      </c>
      <c r="B11" s="30"/>
      <c r="C11" s="30"/>
      <c r="D11" s="30"/>
      <c r="E11" s="89">
        <f>'млад смерт абсцифры'!E11*1000/'на 1000 род'!H11</f>
        <v>0.10800302408467437</v>
      </c>
      <c r="F11" s="89">
        <f>'млад смерт абсцифры'!F11*1000/'на 1000 род'!I11</f>
        <v>0.11267605633802817</v>
      </c>
      <c r="G11" s="24">
        <f aca="true" t="shared" si="0" ref="G11:G23">F11/E11*100-100</f>
        <v>4.326760563380276</v>
      </c>
      <c r="H11" s="98">
        <v>9259</v>
      </c>
      <c r="I11" s="96">
        <v>8875</v>
      </c>
      <c r="J11" s="8"/>
      <c r="K11" s="6"/>
      <c r="L11" s="6"/>
      <c r="M11" s="6"/>
    </row>
    <row r="12" spans="1:13" ht="18" customHeight="1" thickBot="1">
      <c r="A12" s="127" t="s">
        <v>79</v>
      </c>
      <c r="B12" s="127"/>
      <c r="C12" s="127"/>
      <c r="D12" s="127"/>
      <c r="E12" s="89">
        <f>'млад смерт абсцифры'!E12*1000/'на 1000 род'!H12</f>
        <v>0</v>
      </c>
      <c r="F12" s="89">
        <f>'млад смерт абсцифры'!F12*1000/'на 1000 род'!I12</f>
        <v>0.11267605633802817</v>
      </c>
      <c r="G12" s="24"/>
      <c r="H12" s="98">
        <v>9259</v>
      </c>
      <c r="I12" s="96">
        <v>8875</v>
      </c>
      <c r="J12" s="8"/>
      <c r="K12" s="6"/>
      <c r="L12" s="6"/>
      <c r="M12" s="6"/>
    </row>
    <row r="13" spans="1:13" ht="18" customHeight="1" thickBot="1">
      <c r="A13" s="30" t="s">
        <v>80</v>
      </c>
      <c r="B13" s="30"/>
      <c r="C13" s="30"/>
      <c r="D13" s="30"/>
      <c r="E13" s="89">
        <f>'млад смерт абсцифры'!E13*1000/'на 1000 род'!H13</f>
        <v>0</v>
      </c>
      <c r="F13" s="89">
        <f>'млад смерт абсцифры'!F13*1000/'на 1000 род'!I13</f>
        <v>0</v>
      </c>
      <c r="G13" s="24"/>
      <c r="H13" s="98">
        <v>9259</v>
      </c>
      <c r="I13" s="96">
        <v>8875</v>
      </c>
      <c r="J13" s="8"/>
      <c r="K13" s="6"/>
      <c r="L13" s="6"/>
      <c r="M13" s="6"/>
    </row>
    <row r="14" spans="1:13" ht="19.5" customHeight="1" thickBot="1">
      <c r="A14" s="30" t="s">
        <v>81</v>
      </c>
      <c r="B14" s="30"/>
      <c r="C14" s="30"/>
      <c r="D14" s="30"/>
      <c r="E14" s="89">
        <f>'млад смерт абсцифры'!E14*1000/'на 1000 род'!H14</f>
        <v>0</v>
      </c>
      <c r="F14" s="89">
        <f>'млад смерт абсцифры'!F14*1000/'на 1000 род'!I14</f>
        <v>0.11267605633802817</v>
      </c>
      <c r="G14" s="24"/>
      <c r="H14" s="98">
        <v>9259</v>
      </c>
      <c r="I14" s="96">
        <v>8875</v>
      </c>
      <c r="J14" s="8"/>
      <c r="K14" s="6"/>
      <c r="L14" s="6"/>
      <c r="M14" s="6"/>
    </row>
    <row r="15" spans="1:13" ht="18" customHeight="1" thickBot="1">
      <c r="A15" s="30" t="s">
        <v>82</v>
      </c>
      <c r="B15" s="30"/>
      <c r="C15" s="30"/>
      <c r="D15" s="30"/>
      <c r="E15" s="89">
        <f>'млад смерт абсцифры'!E15*1000/'на 1000 род'!H15</f>
        <v>0.10800302408467437</v>
      </c>
      <c r="F15" s="89">
        <f>'млад смерт абсцифры'!F15*1000/'на 1000 род'!I15</f>
        <v>0.11267605633802817</v>
      </c>
      <c r="G15" s="24">
        <f t="shared" si="0"/>
        <v>4.326760563380276</v>
      </c>
      <c r="H15" s="98">
        <v>9259</v>
      </c>
      <c r="I15" s="96">
        <v>8875</v>
      </c>
      <c r="J15" s="8"/>
      <c r="K15" s="6"/>
      <c r="L15" s="6"/>
      <c r="M15" s="6"/>
    </row>
    <row r="16" spans="1:13" ht="18" customHeight="1" thickBot="1">
      <c r="A16" s="30" t="s">
        <v>83</v>
      </c>
      <c r="B16" s="30"/>
      <c r="C16" s="30"/>
      <c r="D16" s="30"/>
      <c r="E16" s="89">
        <f>'млад смерт абсцифры'!E16*1000/'на 1000 род'!H16</f>
        <v>0</v>
      </c>
      <c r="F16" s="89">
        <f>'млад смерт абсцифры'!F16*1000/'на 1000 род'!I16</f>
        <v>0.11267605633802817</v>
      </c>
      <c r="G16" s="24"/>
      <c r="H16" s="98">
        <v>9259</v>
      </c>
      <c r="I16" s="96">
        <v>8875</v>
      </c>
      <c r="J16" s="8"/>
      <c r="K16" s="6"/>
      <c r="L16" s="6"/>
      <c r="M16" s="6"/>
    </row>
    <row r="17" spans="1:13" ht="18" customHeight="1" thickBot="1">
      <c r="A17" s="123" t="s">
        <v>84</v>
      </c>
      <c r="B17" s="123"/>
      <c r="C17" s="123"/>
      <c r="D17" s="123"/>
      <c r="E17" s="89">
        <f>'млад смерт абсцифры'!E17*1000/'на 1000 род'!H17</f>
        <v>2.5920725780321847</v>
      </c>
      <c r="F17" s="89">
        <f>'млад смерт абсцифры'!F17*1000/'на 1000 род'!I17</f>
        <v>2.704225352112676</v>
      </c>
      <c r="G17" s="24">
        <f t="shared" si="0"/>
        <v>4.326760563380276</v>
      </c>
      <c r="H17" s="98">
        <v>9259</v>
      </c>
      <c r="I17" s="96">
        <v>8875</v>
      </c>
      <c r="J17" s="8"/>
      <c r="K17" s="6"/>
      <c r="L17" s="6"/>
      <c r="M17" s="6"/>
    </row>
    <row r="18" spans="1:13" ht="18" customHeight="1" thickBot="1">
      <c r="A18" s="127" t="s">
        <v>28</v>
      </c>
      <c r="B18" s="127"/>
      <c r="C18" s="127"/>
      <c r="D18" s="127"/>
      <c r="E18" s="89">
        <f>'млад смерт абсцифры'!E18*1000/'на 1000 род'!H18</f>
        <v>0</v>
      </c>
      <c r="F18" s="89">
        <f>'млад смерт абсцифры'!F18*1000/'на 1000 род'!I18</f>
        <v>0</v>
      </c>
      <c r="G18" s="24"/>
      <c r="H18" s="98">
        <v>9259</v>
      </c>
      <c r="I18" s="96">
        <v>8875</v>
      </c>
      <c r="J18" s="8"/>
      <c r="K18" s="6"/>
      <c r="L18" s="6"/>
      <c r="M18" s="6"/>
    </row>
    <row r="19" spans="1:13" ht="18" customHeight="1" thickBot="1">
      <c r="A19" s="30" t="s">
        <v>29</v>
      </c>
      <c r="B19" s="30"/>
      <c r="C19" s="30"/>
      <c r="D19" s="30"/>
      <c r="E19" s="89">
        <f>'млад смерт абсцифры'!E19*1000/'на 1000 род'!H19</f>
        <v>0.6480181445080462</v>
      </c>
      <c r="F19" s="89">
        <f>'млад смерт абсцифры'!F19*1000/'на 1000 род'!I19</f>
        <v>1.2394366197183098</v>
      </c>
      <c r="G19" s="24">
        <f t="shared" si="0"/>
        <v>91.26572769953052</v>
      </c>
      <c r="H19" s="98">
        <v>9259</v>
      </c>
      <c r="I19" s="96">
        <v>8875</v>
      </c>
      <c r="J19" s="8"/>
      <c r="K19" s="6"/>
      <c r="L19" s="6"/>
      <c r="M19" s="6"/>
    </row>
    <row r="20" spans="1:13" ht="18" customHeight="1" thickBot="1">
      <c r="A20" s="125" t="s">
        <v>30</v>
      </c>
      <c r="B20" s="125"/>
      <c r="C20" s="125"/>
      <c r="D20" s="125"/>
      <c r="E20" s="89">
        <f>'млад смерт абсцифры'!E20*1000/'на 1000 род'!H20</f>
        <v>0.9720272167620694</v>
      </c>
      <c r="F20" s="89">
        <f>'млад смерт абсцифры'!F20*1000/'на 1000 род'!I20</f>
        <v>0.5633802816901409</v>
      </c>
      <c r="G20" s="24">
        <f t="shared" si="0"/>
        <v>-42.04068857589984</v>
      </c>
      <c r="H20" s="98">
        <v>9259</v>
      </c>
      <c r="I20" s="96">
        <v>8875</v>
      </c>
      <c r="J20" s="8"/>
      <c r="K20" s="6"/>
      <c r="L20" s="6"/>
      <c r="M20" s="6"/>
    </row>
    <row r="21" spans="1:13" ht="18" customHeight="1" thickBot="1">
      <c r="A21" s="30" t="s">
        <v>85</v>
      </c>
      <c r="B21" s="30"/>
      <c r="C21" s="30"/>
      <c r="D21" s="30"/>
      <c r="E21" s="89">
        <f>'млад смерт абсцифры'!E21*1000/'на 1000 род'!H21</f>
        <v>1.188033264931418</v>
      </c>
      <c r="F21" s="89">
        <f>'млад смерт абсцифры'!F21*1000/'на 1000 род'!I21</f>
        <v>0.9014084507042254</v>
      </c>
      <c r="G21" s="24">
        <f t="shared" si="0"/>
        <v>-24.125992317541616</v>
      </c>
      <c r="H21" s="98">
        <v>9259</v>
      </c>
      <c r="I21" s="96">
        <v>8875</v>
      </c>
      <c r="K21" s="6"/>
      <c r="L21" s="6"/>
      <c r="M21" s="6"/>
    </row>
    <row r="22" spans="1:13" ht="18" customHeight="1" thickBot="1">
      <c r="A22" s="123" t="s">
        <v>86</v>
      </c>
      <c r="B22" s="123"/>
      <c r="C22" s="123"/>
      <c r="D22" s="123"/>
      <c r="E22" s="89">
        <f>'млад смерт абсцифры'!E22*1000/'на 1000 род'!H22</f>
        <v>0.8640241926773949</v>
      </c>
      <c r="F22" s="89">
        <f>'млад смерт абсцифры'!F22*1000/'на 1000 род'!I22</f>
        <v>0.3380281690140845</v>
      </c>
      <c r="G22" s="24">
        <f t="shared" si="0"/>
        <v>-60.8774647887324</v>
      </c>
      <c r="H22" s="98">
        <v>9259</v>
      </c>
      <c r="I22" s="96">
        <v>8875</v>
      </c>
      <c r="K22" s="6"/>
      <c r="L22" s="6"/>
      <c r="M22" s="6"/>
    </row>
    <row r="23" spans="1:13" ht="18" customHeight="1" thickBot="1">
      <c r="A23" s="30" t="s">
        <v>87</v>
      </c>
      <c r="B23" s="30"/>
      <c r="C23" s="30"/>
      <c r="D23" s="30"/>
      <c r="E23" s="89">
        <f>'млад смерт абсцифры'!E23*1000/'на 1000 род'!H23</f>
        <v>0.3240090722540231</v>
      </c>
      <c r="F23" s="89">
        <f>'млад смерт абсцифры'!F23*1000/'на 1000 род'!I23</f>
        <v>0.4507042253521127</v>
      </c>
      <c r="G23" s="24">
        <f t="shared" si="0"/>
        <v>39.102347417840406</v>
      </c>
      <c r="H23" s="98">
        <v>9259</v>
      </c>
      <c r="I23" s="96">
        <v>8875</v>
      </c>
      <c r="K23" s="6"/>
      <c r="L23" s="6"/>
      <c r="M23" s="6"/>
    </row>
    <row r="24" spans="1:13" ht="18" customHeight="1" thickBot="1">
      <c r="A24" s="50" t="s">
        <v>97</v>
      </c>
      <c r="B24" s="51"/>
      <c r="C24" s="52"/>
      <c r="D24" s="52"/>
      <c r="E24" s="53"/>
      <c r="F24" s="54"/>
      <c r="G24" s="24"/>
      <c r="H24" s="98"/>
      <c r="I24" s="8"/>
      <c r="K24" s="6"/>
      <c r="L24" s="6"/>
      <c r="M24" s="6"/>
    </row>
    <row r="25" spans="1:13" ht="18" customHeight="1">
      <c r="A25" s="121"/>
      <c r="B25" s="121"/>
      <c r="C25" s="121"/>
      <c r="D25" s="121"/>
      <c r="E25" s="121"/>
      <c r="F25" s="121"/>
      <c r="G25" s="121"/>
      <c r="H25" s="6"/>
      <c r="K25" s="6"/>
      <c r="L25" s="6"/>
      <c r="M25" s="6"/>
    </row>
    <row r="26" spans="1:13" ht="18" customHeight="1">
      <c r="A26" s="21"/>
      <c r="B26" s="21"/>
      <c r="C26" s="21"/>
      <c r="D26" s="21"/>
      <c r="E26" s="36"/>
      <c r="F26" s="38"/>
      <c r="G26" s="6"/>
      <c r="H26" s="6"/>
      <c r="K26" s="6"/>
      <c r="L26" s="6"/>
      <c r="M26" s="6"/>
    </row>
    <row r="27" spans="1:13" ht="18" customHeight="1">
      <c r="A27" s="21"/>
      <c r="B27" s="21"/>
      <c r="C27" s="21"/>
      <c r="D27" s="21"/>
      <c r="E27" s="36"/>
      <c r="F27" s="38"/>
      <c r="G27" s="6"/>
      <c r="H27" s="6"/>
      <c r="K27" s="6"/>
      <c r="L27" s="6"/>
      <c r="M27" s="6"/>
    </row>
    <row r="28" spans="1:13" ht="18" customHeight="1">
      <c r="A28" s="22"/>
      <c r="B28" s="22"/>
      <c r="C28" s="22"/>
      <c r="D28" s="22"/>
      <c r="E28" s="36"/>
      <c r="F28" s="38"/>
      <c r="G28" s="6"/>
      <c r="H28" s="6"/>
      <c r="K28" s="6"/>
      <c r="L28" s="6"/>
      <c r="M28" s="6"/>
    </row>
    <row r="29" spans="1:13" ht="18" customHeight="1">
      <c r="A29" s="22"/>
      <c r="B29" s="22"/>
      <c r="C29" s="22"/>
      <c r="D29" s="22"/>
      <c r="E29" s="36"/>
      <c r="F29" s="38"/>
      <c r="G29" s="6"/>
      <c r="H29" s="6"/>
      <c r="K29" s="6"/>
      <c r="L29" s="6"/>
      <c r="M29" s="6"/>
    </row>
    <row r="30" spans="1:13" ht="15.75">
      <c r="A30" s="132"/>
      <c r="B30" s="132"/>
      <c r="C30" s="132"/>
      <c r="D30" s="132"/>
      <c r="E30" s="39"/>
      <c r="F30" s="40"/>
      <c r="G30" s="6"/>
      <c r="H30" s="6"/>
      <c r="K30" s="6"/>
      <c r="L30" s="6"/>
      <c r="M30" s="6"/>
    </row>
    <row r="31" spans="1:13" ht="15.75">
      <c r="A31" s="133"/>
      <c r="B31" s="133"/>
      <c r="C31" s="133"/>
      <c r="D31" s="133"/>
      <c r="E31" s="36"/>
      <c r="F31" s="38"/>
      <c r="G31" s="6"/>
      <c r="H31" s="6"/>
      <c r="K31" s="6"/>
      <c r="L31" s="6"/>
      <c r="M31" s="6"/>
    </row>
    <row r="32" spans="1:13" ht="15.75">
      <c r="A32" s="22"/>
      <c r="B32" s="22"/>
      <c r="C32" s="22"/>
      <c r="D32" s="22"/>
      <c r="E32" s="36"/>
      <c r="F32" s="38"/>
      <c r="G32" s="6"/>
      <c r="H32" s="6"/>
      <c r="K32" s="6"/>
      <c r="L32" s="6"/>
      <c r="M32" s="6"/>
    </row>
    <row r="33" spans="1:13" ht="15.75">
      <c r="A33" s="134"/>
      <c r="B33" s="134"/>
      <c r="C33" s="134"/>
      <c r="D33" s="134"/>
      <c r="E33" s="39"/>
      <c r="F33" s="40"/>
      <c r="G33" s="6"/>
      <c r="H33" s="6"/>
      <c r="K33" s="6"/>
      <c r="L33" s="6"/>
      <c r="M33" s="6"/>
    </row>
    <row r="34" spans="1:13" ht="15.75">
      <c r="A34" s="22"/>
      <c r="B34" s="22"/>
      <c r="C34" s="22"/>
      <c r="D34" s="22"/>
      <c r="E34" s="36"/>
      <c r="F34" s="38"/>
      <c r="H34" s="6"/>
      <c r="K34" s="6"/>
      <c r="L34" s="6"/>
      <c r="M34" s="6"/>
    </row>
    <row r="35" spans="1:13" ht="15.75">
      <c r="A35" s="132"/>
      <c r="B35" s="132"/>
      <c r="C35" s="132"/>
      <c r="D35" s="132"/>
      <c r="E35" s="39"/>
      <c r="F35" s="40"/>
      <c r="H35" s="6"/>
      <c r="K35" s="6"/>
      <c r="L35" s="6"/>
      <c r="M35" s="6"/>
    </row>
    <row r="36" spans="1:13" ht="15.75">
      <c r="A36" s="22"/>
      <c r="B36" s="22"/>
      <c r="C36" s="22"/>
      <c r="D36" s="22"/>
      <c r="E36" s="36"/>
      <c r="F36" s="38"/>
      <c r="H36" s="6"/>
      <c r="K36" s="6"/>
      <c r="L36" s="6"/>
      <c r="M36" s="6"/>
    </row>
    <row r="37" spans="1:13" ht="15.75">
      <c r="A37" s="6"/>
      <c r="B37" s="6"/>
      <c r="C37" s="6"/>
      <c r="D37" s="6"/>
      <c r="E37" s="39"/>
      <c r="F37" s="35"/>
      <c r="H37" s="6"/>
      <c r="K37" s="6"/>
      <c r="L37" s="6"/>
      <c r="M37" s="6"/>
    </row>
    <row r="38" spans="1:13" ht="15.75">
      <c r="A38" s="25"/>
      <c r="B38" s="6"/>
      <c r="C38" s="6"/>
      <c r="D38" s="6"/>
      <c r="E38" s="36"/>
      <c r="F38" s="35"/>
      <c r="H38" s="6"/>
      <c r="K38" s="6"/>
      <c r="L38" s="6"/>
      <c r="M38" s="6"/>
    </row>
    <row r="39" spans="8:13" ht="12.75"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</sheetData>
  <sheetProtection/>
  <mergeCells count="18">
    <mergeCell ref="A3:G3"/>
    <mergeCell ref="A4:G4"/>
    <mergeCell ref="A5:G5"/>
    <mergeCell ref="A7:D8"/>
    <mergeCell ref="E7:E8"/>
    <mergeCell ref="F7:F8"/>
    <mergeCell ref="A35:D35"/>
    <mergeCell ref="A22:D22"/>
    <mergeCell ref="A30:D30"/>
    <mergeCell ref="A31:D31"/>
    <mergeCell ref="A33:D33"/>
    <mergeCell ref="A25:G25"/>
    <mergeCell ref="H7:I7"/>
    <mergeCell ref="A12:D12"/>
    <mergeCell ref="A17:D17"/>
    <mergeCell ref="A20:D20"/>
    <mergeCell ref="A18:D18"/>
    <mergeCell ref="H9:I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7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56.125" style="0" customWidth="1"/>
    <col min="2" max="6" width="15.875" style="0" customWidth="1"/>
    <col min="7" max="7" width="25.00390625" style="0" customWidth="1"/>
    <col min="8" max="8" width="13.00390625" style="0" customWidth="1"/>
  </cols>
  <sheetData>
    <row r="1" ht="9.75" customHeight="1"/>
    <row r="2" spans="1:6" ht="14.25" customHeight="1">
      <c r="A2" s="141" t="s">
        <v>124</v>
      </c>
      <c r="B2" s="141"/>
      <c r="C2" s="141"/>
      <c r="D2" s="141"/>
      <c r="E2" s="141"/>
      <c r="F2" s="26"/>
    </row>
    <row r="3" spans="1:8" ht="42.75" customHeight="1">
      <c r="A3" s="144" t="s">
        <v>63</v>
      </c>
      <c r="B3" s="140" t="s">
        <v>2</v>
      </c>
      <c r="C3" s="140"/>
      <c r="D3" s="140" t="s">
        <v>109</v>
      </c>
      <c r="E3" s="140"/>
      <c r="F3" s="142" t="s">
        <v>89</v>
      </c>
      <c r="G3" s="138" t="s">
        <v>91</v>
      </c>
      <c r="H3" s="139"/>
    </row>
    <row r="4" spans="1:8" ht="51.75" customHeight="1">
      <c r="A4" s="145"/>
      <c r="B4" s="73" t="s">
        <v>125</v>
      </c>
      <c r="C4" s="73" t="s">
        <v>126</v>
      </c>
      <c r="D4" s="73" t="s">
        <v>125</v>
      </c>
      <c r="E4" s="73" t="s">
        <v>126</v>
      </c>
      <c r="F4" s="143"/>
      <c r="G4" s="74" t="s">
        <v>90</v>
      </c>
      <c r="H4" s="74" t="s">
        <v>113</v>
      </c>
    </row>
    <row r="5" spans="1:9" ht="16.5" customHeight="1">
      <c r="A5" s="67" t="s">
        <v>93</v>
      </c>
      <c r="B5" s="84">
        <v>8031</v>
      </c>
      <c r="C5" s="84">
        <v>8038</v>
      </c>
      <c r="D5" s="85">
        <f>B5*100000/G5</f>
        <v>920.9260403849748</v>
      </c>
      <c r="E5" s="85">
        <f>C5*100000/H5</f>
        <v>929.8677500856062</v>
      </c>
      <c r="F5" s="42">
        <f>E5/D5*100-100</f>
        <v>0.9709476449263406</v>
      </c>
      <c r="G5" s="74">
        <v>872057</v>
      </c>
      <c r="H5" s="8">
        <v>864424</v>
      </c>
      <c r="I5">
        <f>C5-B5</f>
        <v>7</v>
      </c>
    </row>
    <row r="6" spans="1:9" ht="16.5" customHeight="1">
      <c r="A6" s="68" t="s">
        <v>3</v>
      </c>
      <c r="B6" s="83"/>
      <c r="C6" s="84"/>
      <c r="D6" s="41"/>
      <c r="E6" s="41"/>
      <c r="F6" s="42"/>
      <c r="G6" s="74">
        <v>872057</v>
      </c>
      <c r="H6" s="8">
        <v>864424</v>
      </c>
      <c r="I6">
        <f aca="true" t="shared" si="0" ref="I6:I45">C6-B6</f>
        <v>0</v>
      </c>
    </row>
    <row r="7" spans="1:9" ht="16.5" customHeight="1">
      <c r="A7" s="69" t="s">
        <v>4</v>
      </c>
      <c r="B7" s="83">
        <v>93</v>
      </c>
      <c r="C7" s="83">
        <v>113</v>
      </c>
      <c r="D7" s="41">
        <f aca="true" t="shared" si="1" ref="D7:D45">B7*100000/G7</f>
        <v>10.664440512489437</v>
      </c>
      <c r="E7" s="41">
        <f aca="true" t="shared" si="2" ref="E7:E45">C7*100000/H7</f>
        <v>13.072288599113397</v>
      </c>
      <c r="F7" s="42">
        <f aca="true" t="shared" si="3" ref="F7:F45">E7/D7*100-100</f>
        <v>22.578287944914322</v>
      </c>
      <c r="G7" s="74">
        <v>872057</v>
      </c>
      <c r="H7" s="8">
        <v>864424</v>
      </c>
      <c r="I7">
        <f t="shared" si="0"/>
        <v>20</v>
      </c>
    </row>
    <row r="8" spans="1:9" ht="16.5" customHeight="1">
      <c r="A8" s="69" t="s">
        <v>64</v>
      </c>
      <c r="B8" s="83">
        <v>64</v>
      </c>
      <c r="C8" s="83">
        <v>72</v>
      </c>
      <c r="D8" s="41">
        <f t="shared" si="1"/>
        <v>7.338969815046494</v>
      </c>
      <c r="E8" s="41">
        <f t="shared" si="2"/>
        <v>8.329245833063403</v>
      </c>
      <c r="F8" s="42">
        <f t="shared" si="3"/>
        <v>13.493392710058941</v>
      </c>
      <c r="G8" s="74">
        <v>872057</v>
      </c>
      <c r="H8" s="8">
        <v>864424</v>
      </c>
      <c r="I8">
        <f t="shared" si="0"/>
        <v>8</v>
      </c>
    </row>
    <row r="9" spans="1:9" ht="16.5" customHeight="1">
      <c r="A9" s="69" t="s">
        <v>5</v>
      </c>
      <c r="B9" s="83">
        <v>1425</v>
      </c>
      <c r="C9" s="83">
        <v>1320</v>
      </c>
      <c r="D9" s="41">
        <f t="shared" si="1"/>
        <v>163.4067497881446</v>
      </c>
      <c r="E9" s="41">
        <f t="shared" si="2"/>
        <v>152.70284027282906</v>
      </c>
      <c r="F9" s="42">
        <f t="shared" si="3"/>
        <v>-6.5504696282087735</v>
      </c>
      <c r="G9" s="74">
        <v>872057</v>
      </c>
      <c r="H9" s="8">
        <v>864424</v>
      </c>
      <c r="I9">
        <f t="shared" si="0"/>
        <v>-105</v>
      </c>
    </row>
    <row r="10" spans="1:9" ht="16.5" customHeight="1">
      <c r="A10" s="69" t="s">
        <v>65</v>
      </c>
      <c r="B10" s="83">
        <v>1412</v>
      </c>
      <c r="C10" s="83">
        <v>1307</v>
      </c>
      <c r="D10" s="41">
        <f t="shared" si="1"/>
        <v>161.91602154446326</v>
      </c>
      <c r="E10" s="41">
        <f t="shared" si="2"/>
        <v>151.1989486640815</v>
      </c>
      <c r="F10" s="42">
        <f t="shared" si="3"/>
        <v>-6.618908232894526</v>
      </c>
      <c r="G10" s="74">
        <v>872057</v>
      </c>
      <c r="H10" s="8">
        <v>864424</v>
      </c>
      <c r="I10">
        <f t="shared" si="0"/>
        <v>-105</v>
      </c>
    </row>
    <row r="11" spans="1:9" ht="16.5" customHeight="1">
      <c r="A11" s="69" t="s">
        <v>6</v>
      </c>
      <c r="B11" s="83">
        <v>145</v>
      </c>
      <c r="C11" s="83">
        <v>147</v>
      </c>
      <c r="D11" s="41">
        <f t="shared" si="1"/>
        <v>16.627353487214712</v>
      </c>
      <c r="E11" s="41">
        <f t="shared" si="2"/>
        <v>17.005543575837784</v>
      </c>
      <c r="F11" s="42">
        <f t="shared" si="3"/>
        <v>2.2745056145818694</v>
      </c>
      <c r="G11" s="74">
        <v>872057</v>
      </c>
      <c r="H11" s="8">
        <v>864424</v>
      </c>
      <c r="I11">
        <f t="shared" si="0"/>
        <v>2</v>
      </c>
    </row>
    <row r="12" spans="1:9" ht="16.5" customHeight="1">
      <c r="A12" s="69" t="s">
        <v>7</v>
      </c>
      <c r="B12" s="83">
        <v>107</v>
      </c>
      <c r="C12" s="83">
        <v>88</v>
      </c>
      <c r="D12" s="41">
        <f t="shared" si="1"/>
        <v>12.269840159530856</v>
      </c>
      <c r="E12" s="41">
        <f t="shared" si="2"/>
        <v>10.180189351521939</v>
      </c>
      <c r="F12" s="42">
        <f t="shared" si="3"/>
        <v>-17.030790791400307</v>
      </c>
      <c r="G12" s="74">
        <v>872057</v>
      </c>
      <c r="H12" s="8">
        <v>864424</v>
      </c>
      <c r="I12">
        <f t="shared" si="0"/>
        <v>-19</v>
      </c>
    </row>
    <row r="13" spans="1:9" ht="16.5" customHeight="1">
      <c r="A13" s="69" t="s">
        <v>114</v>
      </c>
      <c r="B13" s="97">
        <v>48</v>
      </c>
      <c r="C13" s="83">
        <v>35</v>
      </c>
      <c r="D13" s="41">
        <f t="shared" si="1"/>
        <v>5.50422736128487</v>
      </c>
      <c r="E13" s="41">
        <f t="shared" si="2"/>
        <v>4.048938946628043</v>
      </c>
      <c r="F13" s="42">
        <f t="shared" si="3"/>
        <v>-26.43946768792476</v>
      </c>
      <c r="G13" s="74">
        <v>872057</v>
      </c>
      <c r="H13" s="8">
        <v>864424</v>
      </c>
      <c r="I13">
        <f t="shared" si="0"/>
        <v>-13</v>
      </c>
    </row>
    <row r="14" spans="1:9" ht="16.5" customHeight="1">
      <c r="A14" s="69" t="s">
        <v>115</v>
      </c>
      <c r="B14" s="82">
        <v>78</v>
      </c>
      <c r="C14" s="83">
        <v>56</v>
      </c>
      <c r="D14" s="41">
        <f t="shared" si="1"/>
        <v>8.944369462087915</v>
      </c>
      <c r="E14" s="41">
        <f t="shared" si="2"/>
        <v>6.4783023146048695</v>
      </c>
      <c r="F14" s="42">
        <f t="shared" si="3"/>
        <v>-27.571168185033613</v>
      </c>
      <c r="G14" s="74">
        <v>872057</v>
      </c>
      <c r="H14" s="8">
        <v>864424</v>
      </c>
      <c r="I14">
        <f t="shared" si="0"/>
        <v>-22</v>
      </c>
    </row>
    <row r="15" spans="1:9" ht="16.5" customHeight="1">
      <c r="A15" s="69" t="s">
        <v>8</v>
      </c>
      <c r="B15" s="83">
        <v>260</v>
      </c>
      <c r="C15" s="83">
        <v>236</v>
      </c>
      <c r="D15" s="41">
        <f t="shared" si="1"/>
        <v>29.81456487362638</v>
      </c>
      <c r="E15" s="41">
        <f t="shared" si="2"/>
        <v>27.30141689726338</v>
      </c>
      <c r="F15" s="42">
        <f t="shared" si="3"/>
        <v>-8.429262633935338</v>
      </c>
      <c r="G15" s="74">
        <v>872057</v>
      </c>
      <c r="H15" s="8">
        <v>864424</v>
      </c>
      <c r="I15">
        <f t="shared" si="0"/>
        <v>-24</v>
      </c>
    </row>
    <row r="16" spans="1:9" ht="16.5" customHeight="1">
      <c r="A16" s="69" t="s">
        <v>95</v>
      </c>
      <c r="B16" s="83">
        <v>71</v>
      </c>
      <c r="C16" s="83">
        <v>77</v>
      </c>
      <c r="D16" s="41">
        <f t="shared" si="1"/>
        <v>8.141669638567203</v>
      </c>
      <c r="E16" s="41">
        <f t="shared" si="2"/>
        <v>8.907665682581696</v>
      </c>
      <c r="F16" s="42">
        <f t="shared" si="3"/>
        <v>9.40834101626966</v>
      </c>
      <c r="G16" s="74">
        <v>872057</v>
      </c>
      <c r="H16" s="8">
        <v>864424</v>
      </c>
      <c r="I16">
        <f t="shared" si="0"/>
        <v>6</v>
      </c>
    </row>
    <row r="17" spans="1:9" ht="16.5" customHeight="1">
      <c r="A17" s="69" t="s">
        <v>9</v>
      </c>
      <c r="B17" s="83">
        <v>25</v>
      </c>
      <c r="C17" s="83">
        <v>39</v>
      </c>
      <c r="D17" s="41">
        <f t="shared" si="1"/>
        <v>2.8667850840025366</v>
      </c>
      <c r="E17" s="41">
        <f t="shared" si="2"/>
        <v>4.511674826242677</v>
      </c>
      <c r="F17" s="42">
        <f t="shared" si="3"/>
        <v>57.37750455794841</v>
      </c>
      <c r="G17" s="74">
        <v>872057</v>
      </c>
      <c r="H17" s="8">
        <v>864424</v>
      </c>
      <c r="I17">
        <f t="shared" si="0"/>
        <v>14</v>
      </c>
    </row>
    <row r="18" spans="1:9" ht="16.5" customHeight="1">
      <c r="A18" s="69" t="s">
        <v>10</v>
      </c>
      <c r="B18" s="83">
        <v>54</v>
      </c>
      <c r="C18" s="83">
        <v>58</v>
      </c>
      <c r="D18" s="41">
        <f t="shared" si="1"/>
        <v>6.192255781445479</v>
      </c>
      <c r="E18" s="41">
        <f t="shared" si="2"/>
        <v>6.7096702544121865</v>
      </c>
      <c r="F18" s="42">
        <f t="shared" si="3"/>
        <v>8.35583172318384</v>
      </c>
      <c r="G18" s="74">
        <v>872057</v>
      </c>
      <c r="H18" s="8">
        <v>864424</v>
      </c>
      <c r="I18">
        <f t="shared" si="0"/>
        <v>4</v>
      </c>
    </row>
    <row r="19" spans="1:9" ht="16.5" customHeight="1">
      <c r="A19" s="69" t="s">
        <v>11</v>
      </c>
      <c r="B19" s="83">
        <v>46</v>
      </c>
      <c r="C19" s="83">
        <v>56</v>
      </c>
      <c r="D19" s="41">
        <f t="shared" si="1"/>
        <v>5.274884554564667</v>
      </c>
      <c r="E19" s="41">
        <f t="shared" si="2"/>
        <v>6.4783023146048695</v>
      </c>
      <c r="F19" s="42">
        <f t="shared" si="3"/>
        <v>22.814106121029965</v>
      </c>
      <c r="G19" s="74">
        <v>872057</v>
      </c>
      <c r="H19" s="8">
        <v>864424</v>
      </c>
      <c r="I19">
        <f t="shared" si="0"/>
        <v>10</v>
      </c>
    </row>
    <row r="20" spans="1:9" ht="16.5" customHeight="1">
      <c r="A20" s="69" t="s">
        <v>12</v>
      </c>
      <c r="B20" s="83">
        <v>57</v>
      </c>
      <c r="C20" s="83">
        <v>89</v>
      </c>
      <c r="D20" s="41">
        <f t="shared" si="1"/>
        <v>6.536269991525783</v>
      </c>
      <c r="E20" s="41">
        <f t="shared" si="2"/>
        <v>10.295873321425598</v>
      </c>
      <c r="F20" s="42">
        <f t="shared" si="3"/>
        <v>57.51909475548146</v>
      </c>
      <c r="G20" s="74">
        <v>872057</v>
      </c>
      <c r="H20" s="8">
        <v>864424</v>
      </c>
      <c r="I20">
        <f t="shared" si="0"/>
        <v>32</v>
      </c>
    </row>
    <row r="21" spans="1:9" ht="16.5" customHeight="1">
      <c r="A21" s="69" t="s">
        <v>13</v>
      </c>
      <c r="B21" s="83">
        <v>122</v>
      </c>
      <c r="C21" s="83">
        <v>126</v>
      </c>
      <c r="D21" s="41">
        <f t="shared" si="1"/>
        <v>13.989911209932378</v>
      </c>
      <c r="E21" s="41">
        <f t="shared" si="2"/>
        <v>14.576180207860958</v>
      </c>
      <c r="F21" s="42">
        <f t="shared" si="3"/>
        <v>4.190655602677083</v>
      </c>
      <c r="G21" s="74">
        <v>872057</v>
      </c>
      <c r="H21" s="8">
        <v>864424</v>
      </c>
      <c r="I21">
        <f t="shared" si="0"/>
        <v>4</v>
      </c>
    </row>
    <row r="22" spans="1:9" ht="16.5" customHeight="1">
      <c r="A22" s="69" t="s">
        <v>14</v>
      </c>
      <c r="B22" s="83">
        <v>3499</v>
      </c>
      <c r="C22" s="83">
        <v>3691</v>
      </c>
      <c r="D22" s="41">
        <f t="shared" si="1"/>
        <v>401.235240356995</v>
      </c>
      <c r="E22" s="41">
        <f t="shared" si="2"/>
        <v>426.9895329144031</v>
      </c>
      <c r="F22" s="42">
        <f t="shared" si="3"/>
        <v>6.418751387463743</v>
      </c>
      <c r="G22" s="74">
        <v>872057</v>
      </c>
      <c r="H22" s="8">
        <v>864424</v>
      </c>
      <c r="I22">
        <f t="shared" si="0"/>
        <v>192</v>
      </c>
    </row>
    <row r="23" spans="1:9" ht="16.5" customHeight="1">
      <c r="A23" s="69" t="s">
        <v>66</v>
      </c>
      <c r="B23" s="83">
        <v>224</v>
      </c>
      <c r="C23" s="83">
        <v>207</v>
      </c>
      <c r="D23" s="41">
        <f t="shared" si="1"/>
        <v>25.686394352662727</v>
      </c>
      <c r="E23" s="41">
        <f t="shared" si="2"/>
        <v>23.946581770057286</v>
      </c>
      <c r="F23" s="42">
        <f t="shared" si="3"/>
        <v>-6.773284559594444</v>
      </c>
      <c r="G23" s="74">
        <v>872057</v>
      </c>
      <c r="H23" s="8">
        <v>864424</v>
      </c>
      <c r="I23">
        <f t="shared" si="0"/>
        <v>-17</v>
      </c>
    </row>
    <row r="24" spans="1:9" ht="16.5" customHeight="1">
      <c r="A24" s="69" t="s">
        <v>67</v>
      </c>
      <c r="B24" s="82">
        <v>504</v>
      </c>
      <c r="C24" s="82">
        <v>553</v>
      </c>
      <c r="D24" s="41">
        <f t="shared" si="1"/>
        <v>57.794387293491134</v>
      </c>
      <c r="E24" s="41">
        <f t="shared" si="2"/>
        <v>63.97323535672309</v>
      </c>
      <c r="F24" s="42">
        <f t="shared" si="3"/>
        <v>10.691086717217985</v>
      </c>
      <c r="G24" s="74">
        <v>872057</v>
      </c>
      <c r="H24" s="8">
        <v>864424</v>
      </c>
      <c r="I24">
        <f t="shared" si="0"/>
        <v>49</v>
      </c>
    </row>
    <row r="25" spans="1:9" ht="16.5" customHeight="1">
      <c r="A25" s="69" t="s">
        <v>15</v>
      </c>
      <c r="B25" s="83">
        <v>295</v>
      </c>
      <c r="C25" s="83">
        <v>342</v>
      </c>
      <c r="D25" s="41">
        <f t="shared" si="1"/>
        <v>33.82806399122993</v>
      </c>
      <c r="E25" s="41">
        <f t="shared" si="2"/>
        <v>39.56391770705117</v>
      </c>
      <c r="F25" s="42">
        <f t="shared" si="3"/>
        <v>16.955902996128543</v>
      </c>
      <c r="G25" s="74">
        <v>872057</v>
      </c>
      <c r="H25" s="8">
        <v>864424</v>
      </c>
      <c r="I25">
        <f t="shared" si="0"/>
        <v>47</v>
      </c>
    </row>
    <row r="26" spans="1:9" ht="16.5" customHeight="1">
      <c r="A26" s="69" t="s">
        <v>68</v>
      </c>
      <c r="B26" s="83">
        <v>205</v>
      </c>
      <c r="C26" s="83">
        <v>237</v>
      </c>
      <c r="D26" s="41">
        <f t="shared" si="1"/>
        <v>23.5076376888208</v>
      </c>
      <c r="E26" s="41">
        <f t="shared" si="2"/>
        <v>27.41710086716704</v>
      </c>
      <c r="F26" s="42">
        <f t="shared" si="3"/>
        <v>16.63060844350774</v>
      </c>
      <c r="G26" s="74">
        <v>872057</v>
      </c>
      <c r="H26" s="8">
        <v>864424</v>
      </c>
      <c r="I26">
        <f t="shared" si="0"/>
        <v>32</v>
      </c>
    </row>
    <row r="27" spans="1:9" ht="16.5" customHeight="1">
      <c r="A27" s="69" t="s">
        <v>16</v>
      </c>
      <c r="B27" s="83">
        <v>593</v>
      </c>
      <c r="C27" s="83">
        <v>583</v>
      </c>
      <c r="D27" s="41">
        <f t="shared" si="1"/>
        <v>68.00014219254017</v>
      </c>
      <c r="E27" s="41">
        <f t="shared" si="2"/>
        <v>67.44375445383284</v>
      </c>
      <c r="F27" s="42">
        <f t="shared" si="3"/>
        <v>-0.8182155518615417</v>
      </c>
      <c r="G27" s="74">
        <v>872057</v>
      </c>
      <c r="H27" s="8">
        <v>864424</v>
      </c>
      <c r="I27">
        <f t="shared" si="0"/>
        <v>-10</v>
      </c>
    </row>
    <row r="28" spans="1:9" ht="16.5" customHeight="1">
      <c r="A28" s="69" t="s">
        <v>117</v>
      </c>
      <c r="B28" s="83">
        <v>38</v>
      </c>
      <c r="C28" s="83">
        <v>22</v>
      </c>
      <c r="D28" s="41">
        <f t="shared" si="1"/>
        <v>4.357513327683855</v>
      </c>
      <c r="E28" s="41">
        <f t="shared" si="2"/>
        <v>2.5450473378804848</v>
      </c>
      <c r="F28" s="42">
        <f t="shared" si="3"/>
        <v>-41.594043517630475</v>
      </c>
      <c r="G28" s="74">
        <v>872057</v>
      </c>
      <c r="H28" s="8">
        <v>864424</v>
      </c>
      <c r="I28">
        <f t="shared" si="0"/>
        <v>-16</v>
      </c>
    </row>
    <row r="29" spans="1:9" ht="16.5" customHeight="1">
      <c r="A29" s="69" t="s">
        <v>116</v>
      </c>
      <c r="B29" s="82">
        <v>17</v>
      </c>
      <c r="C29" s="83">
        <v>14</v>
      </c>
      <c r="D29" s="41">
        <f t="shared" si="1"/>
        <v>1.9494138571217248</v>
      </c>
      <c r="E29" s="41">
        <f t="shared" si="2"/>
        <v>1.6195755786512174</v>
      </c>
      <c r="F29" s="42">
        <f t="shared" si="3"/>
        <v>-16.919869388715014</v>
      </c>
      <c r="G29" s="74">
        <v>872057</v>
      </c>
      <c r="H29" s="8">
        <v>864424</v>
      </c>
      <c r="I29">
        <f t="shared" si="0"/>
        <v>-3</v>
      </c>
    </row>
    <row r="30" spans="1:9" ht="16.5" customHeight="1">
      <c r="A30" s="69" t="s">
        <v>69</v>
      </c>
      <c r="B30" s="82">
        <v>43</v>
      </c>
      <c r="C30" s="83">
        <v>46</v>
      </c>
      <c r="D30" s="41">
        <f t="shared" si="1"/>
        <v>4.9308703444843625</v>
      </c>
      <c r="E30" s="41">
        <f t="shared" si="2"/>
        <v>5.321462615568286</v>
      </c>
      <c r="F30" s="42">
        <f t="shared" si="3"/>
        <v>7.921365677782163</v>
      </c>
      <c r="G30" s="74">
        <v>872057</v>
      </c>
      <c r="H30" s="8">
        <v>864424</v>
      </c>
      <c r="I30">
        <f t="shared" si="0"/>
        <v>3</v>
      </c>
    </row>
    <row r="31" spans="1:9" ht="16.5" customHeight="1">
      <c r="A31" s="69" t="s">
        <v>70</v>
      </c>
      <c r="B31" s="82">
        <v>95</v>
      </c>
      <c r="C31" s="83">
        <v>76</v>
      </c>
      <c r="D31" s="41">
        <f t="shared" si="1"/>
        <v>10.89378331920964</v>
      </c>
      <c r="E31" s="41">
        <f t="shared" si="2"/>
        <v>8.791981712678037</v>
      </c>
      <c r="F31" s="42">
        <f t="shared" si="3"/>
        <v>-19.293587406180308</v>
      </c>
      <c r="G31" s="74">
        <v>872057</v>
      </c>
      <c r="H31" s="8">
        <v>864424</v>
      </c>
      <c r="I31">
        <f t="shared" si="0"/>
        <v>-19</v>
      </c>
    </row>
    <row r="32" spans="1:9" ht="16.5" customHeight="1">
      <c r="A32" s="69" t="s">
        <v>17</v>
      </c>
      <c r="B32" s="82">
        <v>182</v>
      </c>
      <c r="C32" s="83">
        <v>198</v>
      </c>
      <c r="D32" s="41">
        <f t="shared" si="1"/>
        <v>20.870195411538464</v>
      </c>
      <c r="E32" s="41">
        <f t="shared" si="2"/>
        <v>22.90542604092436</v>
      </c>
      <c r="F32" s="42">
        <f t="shared" si="3"/>
        <v>9.75185229104602</v>
      </c>
      <c r="G32" s="74">
        <v>872057</v>
      </c>
      <c r="H32" s="8">
        <v>864424</v>
      </c>
      <c r="I32">
        <f t="shared" si="0"/>
        <v>16</v>
      </c>
    </row>
    <row r="33" spans="1:9" ht="18.75" customHeight="1">
      <c r="A33" s="69" t="s">
        <v>118</v>
      </c>
      <c r="B33" s="82">
        <v>115</v>
      </c>
      <c r="C33" s="83">
        <v>121</v>
      </c>
      <c r="D33" s="41">
        <f t="shared" si="1"/>
        <v>13.187211386411668</v>
      </c>
      <c r="E33" s="41">
        <f t="shared" si="2"/>
        <v>13.997760358342665</v>
      </c>
      <c r="F33" s="42">
        <f t="shared" si="3"/>
        <v>6.146477433175917</v>
      </c>
      <c r="G33" s="74">
        <v>872057</v>
      </c>
      <c r="H33" s="8">
        <v>864424</v>
      </c>
      <c r="I33">
        <f t="shared" si="0"/>
        <v>6</v>
      </c>
    </row>
    <row r="34" spans="1:9" ht="16.5" customHeight="1">
      <c r="A34" s="69" t="s">
        <v>18</v>
      </c>
      <c r="B34" s="82">
        <v>12</v>
      </c>
      <c r="C34" s="83">
        <v>32</v>
      </c>
      <c r="D34" s="41">
        <f t="shared" si="1"/>
        <v>1.3760568403212174</v>
      </c>
      <c r="E34" s="41">
        <f t="shared" si="2"/>
        <v>3.7018870369170687</v>
      </c>
      <c r="F34" s="42">
        <f t="shared" si="3"/>
        <v>169.02137531273235</v>
      </c>
      <c r="G34" s="74">
        <v>872057</v>
      </c>
      <c r="H34" s="8">
        <v>864424</v>
      </c>
      <c r="I34">
        <f t="shared" si="0"/>
        <v>20</v>
      </c>
    </row>
    <row r="35" spans="1:9" ht="16.5" customHeight="1">
      <c r="A35" s="69" t="s">
        <v>71</v>
      </c>
      <c r="B35" s="83">
        <v>9</v>
      </c>
      <c r="C35" s="83">
        <v>17</v>
      </c>
      <c r="D35" s="41">
        <f t="shared" si="1"/>
        <v>1.0320426302409131</v>
      </c>
      <c r="E35" s="41">
        <f t="shared" si="2"/>
        <v>1.9666274883621926</v>
      </c>
      <c r="F35" s="42">
        <f t="shared" si="3"/>
        <v>90.55680751318539</v>
      </c>
      <c r="G35" s="74">
        <v>872057</v>
      </c>
      <c r="H35" s="8">
        <v>864424</v>
      </c>
      <c r="I35">
        <f t="shared" si="0"/>
        <v>8</v>
      </c>
    </row>
    <row r="36" spans="1:9" ht="16.5" customHeight="1">
      <c r="A36" s="69" t="s">
        <v>72</v>
      </c>
      <c r="B36" s="83">
        <v>16</v>
      </c>
      <c r="C36" s="83">
        <v>14</v>
      </c>
      <c r="D36" s="41">
        <f t="shared" si="1"/>
        <v>1.8347424537616235</v>
      </c>
      <c r="E36" s="41">
        <f t="shared" si="2"/>
        <v>1.6195755786512174</v>
      </c>
      <c r="F36" s="42">
        <f t="shared" si="3"/>
        <v>-11.72736122550971</v>
      </c>
      <c r="G36" s="74">
        <v>872057</v>
      </c>
      <c r="H36" s="8">
        <v>864424</v>
      </c>
      <c r="I36">
        <f t="shared" si="0"/>
        <v>-2</v>
      </c>
    </row>
    <row r="37" spans="1:9" ht="16.5" customHeight="1">
      <c r="A37" s="69" t="s">
        <v>73</v>
      </c>
      <c r="B37" s="83">
        <v>57</v>
      </c>
      <c r="C37" s="83">
        <v>61</v>
      </c>
      <c r="D37" s="41">
        <f t="shared" si="1"/>
        <v>6.536269991525783</v>
      </c>
      <c r="E37" s="41">
        <f t="shared" si="2"/>
        <v>7.056722164123162</v>
      </c>
      <c r="F37" s="42">
        <f t="shared" si="3"/>
        <v>7.9625256189254685</v>
      </c>
      <c r="G37" s="74">
        <v>872057</v>
      </c>
      <c r="H37" s="8">
        <v>864424</v>
      </c>
      <c r="I37">
        <f t="shared" si="0"/>
        <v>4</v>
      </c>
    </row>
    <row r="38" spans="1:9" ht="16.5" customHeight="1">
      <c r="A38" s="69" t="s">
        <v>74</v>
      </c>
      <c r="B38" s="83">
        <v>28</v>
      </c>
      <c r="C38" s="83">
        <v>18</v>
      </c>
      <c r="D38" s="41">
        <f t="shared" si="1"/>
        <v>3.210799294082841</v>
      </c>
      <c r="E38" s="41">
        <f t="shared" si="2"/>
        <v>2.082311458265851</v>
      </c>
      <c r="F38" s="42">
        <f t="shared" si="3"/>
        <v>-35.14663273710917</v>
      </c>
      <c r="G38" s="74">
        <v>872057</v>
      </c>
      <c r="H38" s="8">
        <v>864424</v>
      </c>
      <c r="I38">
        <f t="shared" si="0"/>
        <v>-10</v>
      </c>
    </row>
    <row r="39" spans="1:9" ht="16.5" customHeight="1">
      <c r="A39" s="70" t="s">
        <v>75</v>
      </c>
      <c r="B39" s="83">
        <v>562</v>
      </c>
      <c r="C39" s="83">
        <v>501</v>
      </c>
      <c r="D39" s="41">
        <f t="shared" si="1"/>
        <v>64.44532868837702</v>
      </c>
      <c r="E39" s="41">
        <f t="shared" si="2"/>
        <v>57.957668921732854</v>
      </c>
      <c r="F39" s="42">
        <f t="shared" si="3"/>
        <v>-10.06692013010749</v>
      </c>
      <c r="G39" s="74">
        <v>872057</v>
      </c>
      <c r="H39" s="8">
        <v>864424</v>
      </c>
      <c r="I39">
        <f t="shared" si="0"/>
        <v>-61</v>
      </c>
    </row>
    <row r="40" spans="1:9" ht="16.5" customHeight="1">
      <c r="A40" s="71" t="s">
        <v>76</v>
      </c>
      <c r="B40" s="83">
        <v>368</v>
      </c>
      <c r="C40" s="83">
        <v>301</v>
      </c>
      <c r="D40" s="41">
        <f t="shared" si="1"/>
        <v>42.19907643651734</v>
      </c>
      <c r="E40" s="41">
        <f t="shared" si="2"/>
        <v>34.82087494100117</v>
      </c>
      <c r="F40" s="42">
        <f t="shared" si="3"/>
        <v>-17.484272449932988</v>
      </c>
      <c r="G40" s="74">
        <v>872057</v>
      </c>
      <c r="H40" s="8">
        <v>864424</v>
      </c>
      <c r="I40">
        <f t="shared" si="0"/>
        <v>-67</v>
      </c>
    </row>
    <row r="41" spans="1:9" ht="16.5" customHeight="1">
      <c r="A41" s="71" t="s">
        <v>77</v>
      </c>
      <c r="B41" s="83">
        <v>1189</v>
      </c>
      <c r="C41" s="83">
        <v>1075</v>
      </c>
      <c r="D41" s="41">
        <f t="shared" si="1"/>
        <v>136.34429859516064</v>
      </c>
      <c r="E41" s="41">
        <f t="shared" si="2"/>
        <v>124.36026764643277</v>
      </c>
      <c r="F41" s="42">
        <f t="shared" si="3"/>
        <v>-8.789535809129333</v>
      </c>
      <c r="G41" s="74">
        <v>872057</v>
      </c>
      <c r="H41" s="8">
        <v>864424</v>
      </c>
      <c r="I41">
        <f t="shared" si="0"/>
        <v>-114</v>
      </c>
    </row>
    <row r="42" spans="1:9" ht="16.5" customHeight="1">
      <c r="A42" s="71" t="s">
        <v>19</v>
      </c>
      <c r="B42" s="83">
        <v>234</v>
      </c>
      <c r="C42" s="83">
        <v>152</v>
      </c>
      <c r="D42" s="41">
        <f t="shared" si="1"/>
        <v>26.833108386263742</v>
      </c>
      <c r="E42" s="41">
        <f t="shared" si="2"/>
        <v>17.583963425356075</v>
      </c>
      <c r="F42" s="42">
        <f t="shared" si="3"/>
        <v>-34.46915216741135</v>
      </c>
      <c r="G42" s="74">
        <v>872057</v>
      </c>
      <c r="H42" s="8">
        <v>864424</v>
      </c>
      <c r="I42">
        <f t="shared" si="0"/>
        <v>-82</v>
      </c>
    </row>
    <row r="43" spans="1:9" ht="16.5" customHeight="1">
      <c r="A43" s="71" t="s">
        <v>20</v>
      </c>
      <c r="B43" s="83">
        <v>238</v>
      </c>
      <c r="C43" s="83">
        <v>218</v>
      </c>
      <c r="D43" s="41">
        <f t="shared" si="1"/>
        <v>27.291793999704147</v>
      </c>
      <c r="E43" s="41">
        <f t="shared" si="2"/>
        <v>25.21910543899753</v>
      </c>
      <c r="F43" s="42">
        <f t="shared" si="3"/>
        <v>-7.594548605815675</v>
      </c>
      <c r="G43" s="74">
        <v>872057</v>
      </c>
      <c r="H43" s="8">
        <v>864424</v>
      </c>
      <c r="I43">
        <f t="shared" si="0"/>
        <v>-20</v>
      </c>
    </row>
    <row r="44" spans="1:9" ht="16.5" customHeight="1">
      <c r="A44" s="71" t="s">
        <v>21</v>
      </c>
      <c r="B44" s="83">
        <v>109</v>
      </c>
      <c r="C44" s="83">
        <v>100</v>
      </c>
      <c r="D44" s="41">
        <f t="shared" si="1"/>
        <v>12.499182966251059</v>
      </c>
      <c r="E44" s="41">
        <f t="shared" si="2"/>
        <v>11.568396990365839</v>
      </c>
      <c r="F44" s="42">
        <f t="shared" si="3"/>
        <v>-7.446774548371906</v>
      </c>
      <c r="G44" s="74">
        <v>872057</v>
      </c>
      <c r="H44" s="8">
        <v>864424</v>
      </c>
      <c r="I44">
        <f t="shared" si="0"/>
        <v>-9</v>
      </c>
    </row>
    <row r="45" spans="1:9" ht="16.5" customHeight="1">
      <c r="A45" s="71" t="s">
        <v>62</v>
      </c>
      <c r="B45" s="83">
        <v>114</v>
      </c>
      <c r="C45" s="83">
        <v>102</v>
      </c>
      <c r="D45" s="41">
        <f t="shared" si="1"/>
        <v>13.072539983051566</v>
      </c>
      <c r="E45" s="41">
        <f t="shared" si="2"/>
        <v>11.799764930173156</v>
      </c>
      <c r="F45" s="42">
        <f t="shared" si="3"/>
        <v>-9.736249072701654</v>
      </c>
      <c r="G45" s="74">
        <v>872057</v>
      </c>
      <c r="H45" s="8">
        <v>864424</v>
      </c>
      <c r="I45">
        <f t="shared" si="0"/>
        <v>-12</v>
      </c>
    </row>
    <row r="46" spans="1:2" ht="12.75">
      <c r="A46" s="43" t="s">
        <v>112</v>
      </c>
      <c r="B46" s="43"/>
    </row>
    <row r="47" spans="1:2" ht="12.75">
      <c r="A47" s="66"/>
      <c r="B47" s="43"/>
    </row>
  </sheetData>
  <sheetProtection/>
  <mergeCells count="6">
    <mergeCell ref="G3:H3"/>
    <mergeCell ref="D3:E3"/>
    <mergeCell ref="B3:C3"/>
    <mergeCell ref="A2:E2"/>
    <mergeCell ref="F3:F4"/>
    <mergeCell ref="A3:A4"/>
  </mergeCells>
  <printOptions/>
  <pageMargins left="0.32" right="0.17" top="0.73" bottom="1" header="0.21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2015-10-26T12:27:27Z</cp:lastPrinted>
  <dcterms:created xsi:type="dcterms:W3CDTF">2010-08-26T07:05:00Z</dcterms:created>
  <dcterms:modified xsi:type="dcterms:W3CDTF">2015-10-26T12:27:49Z</dcterms:modified>
  <cp:category/>
  <cp:version/>
  <cp:contentType/>
  <cp:contentStatus/>
</cp:coreProperties>
</file>