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50" windowHeight="12390" tabRatio="783" activeTab="4"/>
  </bookViews>
  <sheets>
    <sheet name="родив.,умерш. абс.цифры" sheetId="1" r:id="rId1"/>
    <sheet name="на 1000 нас" sheetId="2" r:id="rId2"/>
    <sheet name="млад смерт абсцифры" sheetId="3" r:id="rId3"/>
    <sheet name="млад см на 1000 род" sheetId="4" r:id="rId4"/>
    <sheet name="Федер.инсп, к Указам" sheetId="5" r:id="rId5"/>
  </sheets>
  <definedNames>
    <definedName name="_xlnm.Print_Area" localSheetId="3">'млад см на 1000 род'!$A$1:$G$24</definedName>
    <definedName name="_xlnm.Print_Area" localSheetId="2">'млад смерт абсцифры'!$A$1:$I$25</definedName>
    <definedName name="_xlnm.Print_Area" localSheetId="1">'на 1000 нас'!$A$1:$L$33</definedName>
    <definedName name="_xlnm.Print_Area" localSheetId="0">'родив.,умерш. абс.цифры'!$A$1:$I$29</definedName>
    <definedName name="_xlnm.Print_Area" localSheetId="4">'Федер.инсп, к Указам'!$A$1:$F$47</definedName>
  </definedNames>
  <calcPr fullCalcOnLoad="1"/>
</workbook>
</file>

<file path=xl/sharedStrings.xml><?xml version="1.0" encoding="utf-8"?>
<sst xmlns="http://schemas.openxmlformats.org/spreadsheetml/2006/main" count="194" uniqueCount="125">
  <si>
    <t>ИТОГИ ЕСТЕСТВЕННОГО ДВИЖЕНИЯ НАСЕЛЕНИЯ РК</t>
  </si>
  <si>
    <t>Районы</t>
  </si>
  <si>
    <t>Число умерших, чел.</t>
  </si>
  <si>
    <t>из них :</t>
  </si>
  <si>
    <t>1. От инфекционных и паразитарных болезней</t>
  </si>
  <si>
    <t>2. От новообразований, в т.ч.</t>
  </si>
  <si>
    <t xml:space="preserve">   - желудка</t>
  </si>
  <si>
    <t xml:space="preserve">   -толстой прямой кишки</t>
  </si>
  <si>
    <t xml:space="preserve">   -трахеи,бронхов,легких</t>
  </si>
  <si>
    <t xml:space="preserve">    - лейкемии</t>
  </si>
  <si>
    <t>3. От болезней эндокринной системы,расстройств питания, в т.ч.</t>
  </si>
  <si>
    <t xml:space="preserve">     -сахарного диабета</t>
  </si>
  <si>
    <t>4. От психических расстройств</t>
  </si>
  <si>
    <t>5. От болезней нервной системы</t>
  </si>
  <si>
    <t>6. От болезней системы кровообращения,в т.ч.</t>
  </si>
  <si>
    <t>7. От болезней органов дыхания</t>
  </si>
  <si>
    <t>8. От болезней органов пищеварения,в т.ч.</t>
  </si>
  <si>
    <t xml:space="preserve">    -алкогольной болезни печени</t>
  </si>
  <si>
    <t xml:space="preserve">    -других болезней печени</t>
  </si>
  <si>
    <t xml:space="preserve">    -самоубийство</t>
  </si>
  <si>
    <t xml:space="preserve">    -убийств и преднамеренных действий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</si>
  <si>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</si>
  <si>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</si>
  <si>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</si>
  <si>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</si>
  <si>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</si>
  <si>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</si>
  <si>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</si>
  <si>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</si>
  <si>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</si>
  <si>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Естественный</t>
  </si>
  <si>
    <t>на 1000 населения</t>
  </si>
  <si>
    <t>на 1000 родившихся</t>
  </si>
  <si>
    <t>откл.(%)</t>
  </si>
  <si>
    <t xml:space="preserve">Количество родившихся </t>
  </si>
  <si>
    <t>Количество умерших всего</t>
  </si>
  <si>
    <t>Количество умерших детей до 1 года</t>
  </si>
  <si>
    <t>Муниципальные образования Республики Коми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</si>
  <si>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</si>
  <si>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</si>
  <si>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</si>
  <si>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</si>
  <si>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</si>
  <si>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</si>
  <si>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</si>
  <si>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</si>
  <si>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</si>
  <si>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</si>
  <si>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</si>
  <si>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</si>
  <si>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</si>
  <si>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</si>
  <si>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</si>
  <si>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</si>
  <si>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</si>
  <si>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</si>
  <si>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</si>
  <si>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</si>
  <si>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</si>
  <si>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</si>
  <si>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 xml:space="preserve">   -ДТП</t>
  </si>
  <si>
    <t>Наименование классов и нозологий</t>
  </si>
  <si>
    <t xml:space="preserve">   - туберкулеза</t>
  </si>
  <si>
    <t xml:space="preserve">    злокачественные, в т.ч.</t>
  </si>
  <si>
    <t xml:space="preserve">    - инфаркта миокарда</t>
  </si>
  <si>
    <t xml:space="preserve">    - инсульты</t>
  </si>
  <si>
    <t xml:space="preserve">    -пневмонии</t>
  </si>
  <si>
    <t xml:space="preserve">     -сосудистые болезни кишечника</t>
  </si>
  <si>
    <t xml:space="preserve">    -фиброза и цирроза печени(кроме алкогольного)</t>
  </si>
  <si>
    <t xml:space="preserve">9.  От болезней кожи и подкожной клетчатки </t>
  </si>
  <si>
    <t>10.От болезней костно-мышечной системы</t>
  </si>
  <si>
    <t>11. От болезней мочеполовой системы</t>
  </si>
  <si>
    <t>12. От врожденных аномалий</t>
  </si>
  <si>
    <t>13.Симптомы,неточно обозначенные состояния</t>
  </si>
  <si>
    <t xml:space="preserve">  - старость</t>
  </si>
  <si>
    <t>14. От несчастных случаев отравлений и травм, в т.ч.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</si>
  <si>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</si>
  <si>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</si>
  <si>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</si>
  <si>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</si>
  <si>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</si>
  <si>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</si>
  <si>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</si>
  <si>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</si>
  <si>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</si>
  <si>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</si>
  <si>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</si>
  <si>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отклонения в %</t>
  </si>
  <si>
    <t xml:space="preserve">население </t>
  </si>
  <si>
    <t>Всего умерших от всех причин:</t>
  </si>
  <si>
    <t>Естественный прирост</t>
  </si>
  <si>
    <t xml:space="preserve">    - грудной железы</t>
  </si>
  <si>
    <t>Всего по причинам*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</si>
  <si>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</si>
  <si>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</si>
  <si>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2015г.</t>
  </si>
  <si>
    <t>Рождаемость</t>
  </si>
  <si>
    <t>Смертность</t>
  </si>
  <si>
    <t>прирост</t>
  </si>
  <si>
    <t>Младенч.смерт-ть**</t>
  </si>
  <si>
    <t>ИТОГИ ЕСТЕСТВЕННОГО ДВИЖЕНИЯ НАСЕЛЕНИЯ РК*</t>
  </si>
  <si>
    <t>** информация по Комистату</t>
  </si>
  <si>
    <t>Коэффициенты смертности на 100 тыс.населения*</t>
  </si>
  <si>
    <t>смотри по комистату</t>
  </si>
  <si>
    <t>01.01 2015</t>
  </si>
  <si>
    <t xml:space="preserve"> 01,01,15</t>
  </si>
  <si>
    <t xml:space="preserve">  - поджелужочной железы</t>
  </si>
  <si>
    <t xml:space="preserve">    - язвенные болезни 12-пкишечника </t>
  </si>
  <si>
    <t xml:space="preserve">     -язвенные болезни желудка</t>
  </si>
  <si>
    <t xml:space="preserve">    -острый панкреатит и другие болезни поджелудочной железы</t>
  </si>
  <si>
    <t>Муниципальные районы Республики Коми (сельское население)</t>
  </si>
  <si>
    <t xml:space="preserve">   -печени и внутрипеченочных желчных протоков</t>
  </si>
  <si>
    <t>2016г.</t>
  </si>
  <si>
    <t>*рассчитано РБМС</t>
  </si>
  <si>
    <t>* информация рассчитана РБМС</t>
  </si>
  <si>
    <t>* рассчет Комистат, по причинам- рассчет РБМС</t>
  </si>
  <si>
    <t>*по данным Комистат</t>
  </si>
  <si>
    <t>ПО ПРИЧИНАМ (абсолютные цифры*)</t>
  </si>
  <si>
    <t xml:space="preserve">    -случайные отравления алкоголем</t>
  </si>
  <si>
    <t xml:space="preserve"> 01,01,16</t>
  </si>
  <si>
    <t xml:space="preserve">за  январь-апрель 2015-2016 г.г. </t>
  </si>
  <si>
    <t>(абсолютные цифры*) за  январь-апрель 2015-2016 г.г.</t>
  </si>
  <si>
    <t>ПО РЕСПУБЛИКЕ КОМИ  за январь-апрель 2015-2016 г.г.</t>
  </si>
  <si>
    <t>ПО РЕСПУБЛИКЕ КОМИ за  январь-апрель 2015-2016 г.г.</t>
  </si>
  <si>
    <t>Показатели смертности населения РК от отдельных причин за январь-апрель 2015-2016 г.г.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</si>
</sst>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0.0000"/>
    <numFmt numFmtId="172" formatCode="[$-FC19]d\ mmmm\ yyyy\ &quot;г.&quot;"/>
    <numFmt numFmtId="173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sz val="12"/>
      <name val="Arial Narrow"/>
      <family val="2"/>
    </font>
    <font>
      <sz val="9"/>
      <name val="Times New Roman"/>
      <family val="1"/>
    </font>
    <font>
      <sz val="9"/>
      <name val="Arial Cyr"/>
      <family val="2"/>
    </font>
    <font>
      <b/>
      <sz val="8"/>
      <name val="Times New Roman"/>
      <family val="1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i/>
      <sz val="14"/>
      <name val="Times New Roman"/>
      <family val="1"/>
    </font>
    <font>
      <b/>
      <sz val="12"/>
      <name val="Arial Narrow"/>
      <family val="2"/>
    </font>
    <font>
      <i/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1" fontId="17" fillId="0" borderId="0" xfId="53" applyNumberFormat="1" applyFont="1" applyFill="1" applyBorder="1" applyAlignment="1">
      <alignment horizontal="center"/>
      <protection/>
    </xf>
    <xf numFmtId="164" fontId="1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/>
    </xf>
    <xf numFmtId="164" fontId="9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1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/>
    </xf>
    <xf numFmtId="0" fontId="21" fillId="0" borderId="15" xfId="0" applyFont="1" applyBorder="1" applyAlignment="1">
      <alignment horizontal="left" indent="1"/>
    </xf>
    <xf numFmtId="0" fontId="14" fillId="0" borderId="15" xfId="0" applyFont="1" applyBorder="1" applyAlignment="1">
      <alignment horizontal="left" indent="1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" fontId="9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53" applyNumberFormat="1" applyFont="1" applyFill="1" applyBorder="1" applyAlignment="1">
      <alignment horizontal="center"/>
      <protection/>
    </xf>
    <xf numFmtId="1" fontId="7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42" fillId="0" borderId="12" xfId="0" applyFont="1" applyBorder="1" applyAlignment="1">
      <alignment/>
    </xf>
    <xf numFmtId="164" fontId="13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9" xfId="0" applyFont="1" applyBorder="1" applyAlignment="1">
      <alignment/>
    </xf>
    <xf numFmtId="1" fontId="13" fillId="0" borderId="12" xfId="0" applyNumberFormat="1" applyFont="1" applyFill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1" fontId="13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left" indent="1"/>
    </xf>
    <xf numFmtId="0" fontId="13" fillId="0" borderId="24" xfId="0" applyFont="1" applyBorder="1" applyAlignment="1">
      <alignment horizontal="left" indent="1"/>
    </xf>
    <xf numFmtId="1" fontId="13" fillId="0" borderId="24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164" fontId="13" fillId="0" borderId="12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43" fillId="0" borderId="12" xfId="0" applyFont="1" applyBorder="1" applyAlignment="1">
      <alignment/>
    </xf>
    <xf numFmtId="164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44" fillId="0" borderId="25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25" xfId="0" applyFont="1" applyFill="1" applyBorder="1" applyAlignment="1">
      <alignment vertical="top" wrapText="1"/>
    </xf>
    <xf numFmtId="0" fontId="13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45" fillId="0" borderId="27" xfId="0" applyFont="1" applyBorder="1" applyAlignment="1">
      <alignment horizontal="center" vertical="center" wrapText="1"/>
    </xf>
    <xf numFmtId="1" fontId="17" fillId="0" borderId="12" xfId="53" applyNumberFormat="1" applyFont="1" applyFill="1" applyBorder="1" applyAlignment="1">
      <alignment horizontal="center"/>
      <protection/>
    </xf>
    <xf numFmtId="0" fontId="16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/>
    </xf>
    <xf numFmtId="2" fontId="13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9" fillId="0" borderId="18" xfId="0" applyFont="1" applyBorder="1" applyAlignment="1">
      <alignment horizontal="center" vertical="center"/>
    </xf>
    <xf numFmtId="0" fontId="24" fillId="0" borderId="31" xfId="0" applyFont="1" applyBorder="1" applyAlignment="1">
      <alignment horizontal="left"/>
    </xf>
    <xf numFmtId="0" fontId="13" fillId="0" borderId="19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9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9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3" fillId="17" borderId="37" xfId="0" applyFont="1" applyFill="1" applyBorder="1" applyAlignment="1">
      <alignment horizontal="center" wrapText="1"/>
    </xf>
    <xf numFmtId="0" fontId="23" fillId="17" borderId="38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77.25390625" style="2" bestFit="1" customWidth="1"/>
    <col min="2" max="2" width="13.75390625" style="2" customWidth="1"/>
    <col min="3" max="3" width="11.625" style="2" customWidth="1"/>
    <col min="4" max="4" width="13.125" style="2" customWidth="1"/>
    <col min="5" max="5" width="12.625" style="2" customWidth="1"/>
    <col min="6" max="6" width="10.125" style="2" customWidth="1"/>
    <col min="7" max="7" width="12.62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16.25390625" style="2" customWidth="1"/>
    <col min="13" max="13" width="9.125" style="2" customWidth="1"/>
    <col min="14" max="14" width="10.875" style="2" bestFit="1" customWidth="1"/>
    <col min="15" max="16384" width="9.125" style="2" customWidth="1"/>
  </cols>
  <sheetData>
    <row r="1" spans="1:8" ht="18.75">
      <c r="A1" s="118" t="s">
        <v>0</v>
      </c>
      <c r="B1" s="118"/>
      <c r="C1" s="118"/>
      <c r="D1" s="118"/>
      <c r="E1" s="118"/>
      <c r="F1" s="118"/>
      <c r="G1" s="118"/>
      <c r="H1" s="1"/>
    </row>
    <row r="2" spans="1:8" ht="18.75">
      <c r="A2" s="118" t="s">
        <v>121</v>
      </c>
      <c r="B2" s="118"/>
      <c r="C2" s="118"/>
      <c r="D2" s="118"/>
      <c r="E2" s="118"/>
      <c r="F2" s="118"/>
      <c r="G2" s="118"/>
      <c r="H2" s="1"/>
    </row>
    <row r="3" spans="1:12" ht="18" customHeight="1">
      <c r="A3" s="119" t="s">
        <v>1</v>
      </c>
      <c r="B3" s="120" t="s">
        <v>34</v>
      </c>
      <c r="C3" s="120"/>
      <c r="D3" s="121" t="s">
        <v>35</v>
      </c>
      <c r="E3" s="121"/>
      <c r="F3" s="121" t="s">
        <v>36</v>
      </c>
      <c r="G3" s="121"/>
      <c r="H3" s="116" t="s">
        <v>90</v>
      </c>
      <c r="I3" s="116"/>
      <c r="J3" s="3"/>
      <c r="K3" s="4"/>
      <c r="L3" s="3"/>
    </row>
    <row r="4" spans="1:14" ht="18" customHeight="1">
      <c r="A4" s="119"/>
      <c r="B4" s="120"/>
      <c r="C4" s="120"/>
      <c r="D4" s="121"/>
      <c r="E4" s="121"/>
      <c r="F4" s="121"/>
      <c r="G4" s="121"/>
      <c r="H4" s="116"/>
      <c r="I4" s="116"/>
      <c r="J4" s="122" t="s">
        <v>59</v>
      </c>
      <c r="K4" s="122"/>
      <c r="L4" s="117"/>
      <c r="M4" s="117"/>
      <c r="N4" s="3"/>
    </row>
    <row r="5" spans="1:14" ht="18" customHeight="1">
      <c r="A5" s="119"/>
      <c r="B5" s="102" t="s">
        <v>95</v>
      </c>
      <c r="C5" s="102" t="s">
        <v>112</v>
      </c>
      <c r="D5" s="102" t="s">
        <v>95</v>
      </c>
      <c r="E5" s="102" t="s">
        <v>112</v>
      </c>
      <c r="F5" s="102" t="s">
        <v>95</v>
      </c>
      <c r="G5" s="102" t="s">
        <v>112</v>
      </c>
      <c r="H5" s="102" t="s">
        <v>95</v>
      </c>
      <c r="I5" s="102" t="s">
        <v>112</v>
      </c>
      <c r="J5" s="8" t="s">
        <v>104</v>
      </c>
      <c r="K5" s="93"/>
      <c r="M5" s="93"/>
      <c r="N5" s="3"/>
    </row>
    <row r="6" spans="1:17" ht="18" customHeight="1">
      <c r="A6" s="79" t="s">
        <v>37</v>
      </c>
      <c r="B6" s="115">
        <v>3779</v>
      </c>
      <c r="C6" s="59">
        <v>3742</v>
      </c>
      <c r="D6" s="115">
        <v>3632</v>
      </c>
      <c r="E6" s="59">
        <v>3565</v>
      </c>
      <c r="F6" s="115">
        <v>23</v>
      </c>
      <c r="G6" s="59">
        <v>20</v>
      </c>
      <c r="H6" s="58">
        <f>B6-D6</f>
        <v>147</v>
      </c>
      <c r="I6" s="58">
        <f>C6-E6</f>
        <v>177</v>
      </c>
      <c r="J6" s="49">
        <v>864424</v>
      </c>
      <c r="K6" s="49">
        <v>856831</v>
      </c>
      <c r="L6" s="3"/>
      <c r="M6" s="8"/>
      <c r="N6" s="8"/>
      <c r="O6" s="8"/>
      <c r="P6" s="8"/>
      <c r="Q6" s="8"/>
    </row>
    <row r="7" spans="1:17" ht="18" customHeight="1">
      <c r="A7" s="60" t="s">
        <v>94</v>
      </c>
      <c r="B7" s="59">
        <v>2853</v>
      </c>
      <c r="C7" s="59">
        <v>2837</v>
      </c>
      <c r="D7" s="59">
        <v>2503</v>
      </c>
      <c r="E7" s="59">
        <v>2550</v>
      </c>
      <c r="F7" s="59">
        <v>15</v>
      </c>
      <c r="G7" s="59">
        <v>14</v>
      </c>
      <c r="H7" s="58">
        <f aca="true" t="shared" si="0" ref="H7:H28">B7-D7</f>
        <v>350</v>
      </c>
      <c r="I7" s="58">
        <f aca="true" t="shared" si="1" ref="I7:I28">C7-E7</f>
        <v>287</v>
      </c>
      <c r="J7" s="50">
        <v>671483</v>
      </c>
      <c r="K7" s="50">
        <v>667146</v>
      </c>
      <c r="L7" s="3"/>
      <c r="M7" s="8"/>
      <c r="N7" s="8"/>
      <c r="O7" s="8"/>
      <c r="P7" s="8"/>
      <c r="Q7" s="8"/>
    </row>
    <row r="8" spans="1:17" ht="18" customHeight="1">
      <c r="A8" s="60" t="s">
        <v>93</v>
      </c>
      <c r="B8" s="59">
        <v>926</v>
      </c>
      <c r="C8" s="59">
        <v>905</v>
      </c>
      <c r="D8" s="59">
        <v>1129</v>
      </c>
      <c r="E8" s="59">
        <v>1015</v>
      </c>
      <c r="F8" s="59">
        <v>8</v>
      </c>
      <c r="G8" s="59">
        <v>6</v>
      </c>
      <c r="H8" s="58">
        <f t="shared" si="0"/>
        <v>-203</v>
      </c>
      <c r="I8" s="58">
        <f t="shared" si="1"/>
        <v>-110</v>
      </c>
      <c r="J8" s="50">
        <v>192941</v>
      </c>
      <c r="K8" s="50">
        <v>189685</v>
      </c>
      <c r="L8" s="17"/>
      <c r="M8" s="8"/>
      <c r="N8" s="8"/>
      <c r="O8" s="8"/>
      <c r="P8" s="8"/>
      <c r="Q8" s="8"/>
    </row>
    <row r="9" spans="1:17" ht="18" customHeight="1">
      <c r="A9" s="61" t="s">
        <v>38</v>
      </c>
      <c r="B9" s="59">
        <v>43</v>
      </c>
      <c r="C9" s="59">
        <v>68</v>
      </c>
      <c r="D9" s="59">
        <v>49</v>
      </c>
      <c r="E9" s="57">
        <v>54</v>
      </c>
      <c r="F9" s="57"/>
      <c r="G9" s="57"/>
      <c r="H9" s="58">
        <f t="shared" si="0"/>
        <v>-6</v>
      </c>
      <c r="I9" s="58">
        <f t="shared" si="1"/>
        <v>14</v>
      </c>
      <c r="J9" s="51">
        <v>12728</v>
      </c>
      <c r="K9" s="106">
        <v>12348</v>
      </c>
      <c r="L9" s="17"/>
      <c r="M9" s="8"/>
      <c r="N9" s="8"/>
      <c r="O9" s="8"/>
      <c r="P9" s="8"/>
      <c r="Q9" s="8"/>
    </row>
    <row r="10" spans="1:17" ht="18" customHeight="1">
      <c r="A10" s="61" t="s">
        <v>39</v>
      </c>
      <c r="B10" s="59">
        <v>111</v>
      </c>
      <c r="C10" s="59">
        <v>92</v>
      </c>
      <c r="D10" s="59">
        <v>98</v>
      </c>
      <c r="E10" s="57">
        <v>101</v>
      </c>
      <c r="F10" s="57">
        <v>1</v>
      </c>
      <c r="G10" s="57"/>
      <c r="H10" s="58">
        <f t="shared" si="0"/>
        <v>13</v>
      </c>
      <c r="I10" s="58">
        <f t="shared" si="1"/>
        <v>-9</v>
      </c>
      <c r="J10" s="51">
        <v>17634</v>
      </c>
      <c r="K10" s="106">
        <v>17557</v>
      </c>
      <c r="L10" s="17"/>
      <c r="M10" s="8"/>
      <c r="N10" s="8"/>
      <c r="O10" s="8"/>
      <c r="P10" s="8"/>
      <c r="Q10" s="8"/>
    </row>
    <row r="11" spans="1:17" ht="18" customHeight="1">
      <c r="A11" s="61" t="s">
        <v>40</v>
      </c>
      <c r="B11" s="59">
        <v>65</v>
      </c>
      <c r="C11" s="59">
        <v>75</v>
      </c>
      <c r="D11" s="59">
        <v>112</v>
      </c>
      <c r="E11" s="57">
        <v>96</v>
      </c>
      <c r="F11" s="57"/>
      <c r="G11" s="57"/>
      <c r="H11" s="58">
        <f t="shared" si="0"/>
        <v>-47</v>
      </c>
      <c r="I11" s="58">
        <f t="shared" si="1"/>
        <v>-21</v>
      </c>
      <c r="J11" s="51">
        <v>20572</v>
      </c>
      <c r="K11" s="106">
        <v>19925</v>
      </c>
      <c r="L11" s="17"/>
      <c r="M11" s="8"/>
      <c r="N11" s="8"/>
      <c r="O11" s="8"/>
      <c r="P11" s="8"/>
      <c r="Q11" s="8"/>
    </row>
    <row r="12" spans="1:17" ht="18" customHeight="1">
      <c r="A12" s="61" t="s">
        <v>41</v>
      </c>
      <c r="B12" s="59">
        <v>25</v>
      </c>
      <c r="C12" s="59">
        <v>37</v>
      </c>
      <c r="D12" s="59">
        <v>51</v>
      </c>
      <c r="E12" s="57">
        <v>44</v>
      </c>
      <c r="F12" s="59"/>
      <c r="G12" s="59">
        <v>1</v>
      </c>
      <c r="H12" s="58">
        <f t="shared" si="0"/>
        <v>-26</v>
      </c>
      <c r="I12" s="58">
        <f t="shared" si="1"/>
        <v>-7</v>
      </c>
      <c r="J12" s="51">
        <v>7766</v>
      </c>
      <c r="K12" s="106">
        <v>7630</v>
      </c>
      <c r="L12" s="17"/>
      <c r="M12" s="8"/>
      <c r="N12" s="8"/>
      <c r="O12" s="8"/>
      <c r="P12" s="8"/>
      <c r="Q12" s="8"/>
    </row>
    <row r="13" spans="1:17" ht="18" customHeight="1">
      <c r="A13" s="61" t="s">
        <v>42</v>
      </c>
      <c r="B13" s="59">
        <v>98</v>
      </c>
      <c r="C13" s="59">
        <v>94</v>
      </c>
      <c r="D13" s="59">
        <v>130</v>
      </c>
      <c r="E13" s="57">
        <v>98</v>
      </c>
      <c r="F13" s="59">
        <v>3</v>
      </c>
      <c r="G13" s="59"/>
      <c r="H13" s="58">
        <f t="shared" si="0"/>
        <v>-32</v>
      </c>
      <c r="I13" s="58">
        <f t="shared" si="1"/>
        <v>-4</v>
      </c>
      <c r="J13" s="51">
        <v>18954</v>
      </c>
      <c r="K13" s="106">
        <v>18814</v>
      </c>
      <c r="L13" s="17"/>
      <c r="M13" s="8"/>
      <c r="N13" s="8"/>
      <c r="O13" s="8"/>
      <c r="P13" s="8"/>
      <c r="Q13" s="8"/>
    </row>
    <row r="14" spans="1:17" ht="18" customHeight="1">
      <c r="A14" s="61" t="s">
        <v>43</v>
      </c>
      <c r="B14" s="59">
        <v>204</v>
      </c>
      <c r="C14" s="59">
        <v>198</v>
      </c>
      <c r="D14" s="59">
        <v>223</v>
      </c>
      <c r="E14" s="57">
        <v>263</v>
      </c>
      <c r="F14" s="59"/>
      <c r="G14" s="59"/>
      <c r="H14" s="58">
        <f t="shared" si="0"/>
        <v>-19</v>
      </c>
      <c r="I14" s="58">
        <f t="shared" si="1"/>
        <v>-65</v>
      </c>
      <c r="J14" s="51">
        <v>53484</v>
      </c>
      <c r="K14" s="106">
        <v>52883</v>
      </c>
      <c r="L14" s="17"/>
      <c r="M14" s="8"/>
      <c r="N14" s="8"/>
      <c r="O14" s="8"/>
      <c r="P14" s="8"/>
      <c r="Q14" s="8"/>
    </row>
    <row r="15" spans="1:17" ht="18" customHeight="1">
      <c r="A15" s="61" t="s">
        <v>44</v>
      </c>
      <c r="B15" s="59">
        <v>105</v>
      </c>
      <c r="C15" s="59">
        <v>86</v>
      </c>
      <c r="D15" s="59">
        <v>124</v>
      </c>
      <c r="E15" s="57">
        <v>102</v>
      </c>
      <c r="F15" s="57"/>
      <c r="G15" s="57">
        <v>1</v>
      </c>
      <c r="H15" s="58">
        <f t="shared" si="0"/>
        <v>-19</v>
      </c>
      <c r="I15" s="58">
        <f t="shared" si="1"/>
        <v>-16</v>
      </c>
      <c r="J15" s="51">
        <v>18677</v>
      </c>
      <c r="K15" s="106">
        <v>18179</v>
      </c>
      <c r="L15" s="17"/>
      <c r="M15" s="8"/>
      <c r="N15" s="8"/>
      <c r="O15" s="8"/>
      <c r="P15" s="8"/>
      <c r="Q15" s="8"/>
    </row>
    <row r="16" spans="1:17" ht="18" customHeight="1">
      <c r="A16" s="61" t="s">
        <v>45</v>
      </c>
      <c r="B16" s="59">
        <v>169</v>
      </c>
      <c r="C16" s="59">
        <v>195</v>
      </c>
      <c r="D16" s="59">
        <v>214</v>
      </c>
      <c r="E16" s="57">
        <v>194</v>
      </c>
      <c r="F16" s="59">
        <v>2</v>
      </c>
      <c r="G16" s="59">
        <v>2</v>
      </c>
      <c r="H16" s="58">
        <f t="shared" si="0"/>
        <v>-45</v>
      </c>
      <c r="I16" s="58">
        <f t="shared" si="1"/>
        <v>1</v>
      </c>
      <c r="J16" s="51">
        <v>44720</v>
      </c>
      <c r="K16" s="106">
        <v>44255</v>
      </c>
      <c r="L16" s="17"/>
      <c r="M16" s="8"/>
      <c r="N16" s="8"/>
      <c r="O16" s="8"/>
      <c r="P16" s="8"/>
      <c r="Q16" s="8"/>
    </row>
    <row r="17" spans="1:17" ht="18" customHeight="1">
      <c r="A17" s="61" t="s">
        <v>46</v>
      </c>
      <c r="B17" s="59">
        <v>103</v>
      </c>
      <c r="C17" s="59">
        <v>117</v>
      </c>
      <c r="D17" s="59">
        <v>112</v>
      </c>
      <c r="E17" s="57">
        <v>106</v>
      </c>
      <c r="F17" s="57">
        <v>1</v>
      </c>
      <c r="G17" s="57"/>
      <c r="H17" s="58">
        <f t="shared" si="0"/>
        <v>-9</v>
      </c>
      <c r="I17" s="58">
        <f t="shared" si="1"/>
        <v>11</v>
      </c>
      <c r="J17" s="51">
        <v>23936</v>
      </c>
      <c r="K17" s="106">
        <v>24111</v>
      </c>
      <c r="L17" s="17"/>
      <c r="M17" s="8"/>
      <c r="N17" s="8"/>
      <c r="O17" s="8"/>
      <c r="P17" s="8"/>
      <c r="Q17" s="8"/>
    </row>
    <row r="18" spans="1:17" ht="18" customHeight="1">
      <c r="A18" s="61" t="s">
        <v>47</v>
      </c>
      <c r="B18" s="59">
        <v>63</v>
      </c>
      <c r="C18" s="59">
        <v>59</v>
      </c>
      <c r="D18" s="59">
        <v>77</v>
      </c>
      <c r="E18" s="57">
        <v>72</v>
      </c>
      <c r="F18" s="57">
        <v>1</v>
      </c>
      <c r="G18" s="57"/>
      <c r="H18" s="58">
        <f t="shared" si="0"/>
        <v>-14</v>
      </c>
      <c r="I18" s="58">
        <f t="shared" si="1"/>
        <v>-13</v>
      </c>
      <c r="J18" s="51">
        <v>13316</v>
      </c>
      <c r="K18" s="106">
        <v>13165</v>
      </c>
      <c r="L18" s="17"/>
      <c r="M18" s="8"/>
      <c r="N18" s="8"/>
      <c r="O18" s="8"/>
      <c r="P18" s="8"/>
      <c r="Q18" s="8"/>
    </row>
    <row r="19" spans="1:17" ht="18" customHeight="1">
      <c r="A19" s="61" t="s">
        <v>48</v>
      </c>
      <c r="B19" s="59">
        <v>71</v>
      </c>
      <c r="C19" s="59">
        <v>41</v>
      </c>
      <c r="D19" s="59">
        <v>81</v>
      </c>
      <c r="E19" s="57">
        <v>54</v>
      </c>
      <c r="F19" s="57"/>
      <c r="G19" s="57"/>
      <c r="H19" s="58">
        <f t="shared" si="0"/>
        <v>-10</v>
      </c>
      <c r="I19" s="58">
        <f t="shared" si="1"/>
        <v>-13</v>
      </c>
      <c r="J19" s="51">
        <v>12042</v>
      </c>
      <c r="K19" s="106">
        <v>11724</v>
      </c>
      <c r="L19" s="17"/>
      <c r="M19" s="8"/>
      <c r="N19" s="8"/>
      <c r="O19" s="8"/>
      <c r="P19" s="8"/>
      <c r="Q19" s="8"/>
    </row>
    <row r="20" spans="1:17" ht="18" customHeight="1">
      <c r="A20" s="61" t="s">
        <v>49</v>
      </c>
      <c r="B20" s="59">
        <v>77</v>
      </c>
      <c r="C20" s="59">
        <v>82</v>
      </c>
      <c r="D20" s="59">
        <v>68</v>
      </c>
      <c r="E20" s="57">
        <v>60</v>
      </c>
      <c r="F20" s="57"/>
      <c r="G20" s="57"/>
      <c r="H20" s="58">
        <f t="shared" si="0"/>
        <v>9</v>
      </c>
      <c r="I20" s="58">
        <f t="shared" si="1"/>
        <v>22</v>
      </c>
      <c r="J20" s="51">
        <v>18549</v>
      </c>
      <c r="K20" s="106">
        <v>18104</v>
      </c>
      <c r="L20" s="17"/>
      <c r="M20" s="8"/>
      <c r="N20" s="8"/>
      <c r="O20" s="8"/>
      <c r="P20" s="8"/>
      <c r="Q20" s="8"/>
    </row>
    <row r="21" spans="1:17" ht="18" customHeight="1">
      <c r="A21" s="61" t="s">
        <v>50</v>
      </c>
      <c r="B21" s="59">
        <v>122</v>
      </c>
      <c r="C21" s="59">
        <v>109</v>
      </c>
      <c r="D21" s="59">
        <v>147</v>
      </c>
      <c r="E21" s="57">
        <v>158</v>
      </c>
      <c r="F21" s="57"/>
      <c r="G21" s="57">
        <v>4</v>
      </c>
      <c r="H21" s="58">
        <f t="shared" si="0"/>
        <v>-25</v>
      </c>
      <c r="I21" s="58">
        <f t="shared" si="1"/>
        <v>-49</v>
      </c>
      <c r="J21" s="51">
        <v>27016</v>
      </c>
      <c r="K21" s="106">
        <v>26530</v>
      </c>
      <c r="L21" s="17"/>
      <c r="M21" s="8"/>
      <c r="N21" s="8"/>
      <c r="O21" s="8"/>
      <c r="P21" s="8"/>
      <c r="Q21" s="8"/>
    </row>
    <row r="22" spans="1:17" ht="18" customHeight="1">
      <c r="A22" s="61" t="s">
        <v>51</v>
      </c>
      <c r="B22" s="59">
        <v>144</v>
      </c>
      <c r="C22" s="59">
        <v>146</v>
      </c>
      <c r="D22" s="59">
        <v>166</v>
      </c>
      <c r="E22" s="57">
        <v>143</v>
      </c>
      <c r="F22" s="59">
        <v>1</v>
      </c>
      <c r="G22" s="59"/>
      <c r="H22" s="58">
        <f t="shared" si="0"/>
        <v>-22</v>
      </c>
      <c r="I22" s="58">
        <f t="shared" si="1"/>
        <v>3</v>
      </c>
      <c r="J22" s="51">
        <v>25223</v>
      </c>
      <c r="K22" s="106">
        <v>24775</v>
      </c>
      <c r="L22" s="17"/>
      <c r="M22" s="8"/>
      <c r="N22" s="8"/>
      <c r="O22" s="8"/>
      <c r="P22" s="8"/>
      <c r="Q22" s="8"/>
    </row>
    <row r="23" spans="1:17" ht="18" customHeight="1">
      <c r="A23" s="61" t="s">
        <v>52</v>
      </c>
      <c r="B23" s="59">
        <v>51</v>
      </c>
      <c r="C23" s="59">
        <v>68</v>
      </c>
      <c r="D23" s="59">
        <v>53</v>
      </c>
      <c r="E23" s="57">
        <v>59</v>
      </c>
      <c r="F23" s="59"/>
      <c r="G23" s="59"/>
      <c r="H23" s="58">
        <f t="shared" si="0"/>
        <v>-2</v>
      </c>
      <c r="I23" s="58">
        <f t="shared" si="1"/>
        <v>9</v>
      </c>
      <c r="J23" s="51">
        <v>11898</v>
      </c>
      <c r="K23" s="106">
        <v>11689</v>
      </c>
      <c r="L23" s="17"/>
      <c r="M23" s="8"/>
      <c r="N23" s="8"/>
      <c r="O23" s="8"/>
      <c r="P23" s="8"/>
      <c r="Q23" s="8"/>
    </row>
    <row r="24" spans="1:17" ht="18" customHeight="1">
      <c r="A24" s="61" t="s">
        <v>53</v>
      </c>
      <c r="B24" s="59">
        <v>1188</v>
      </c>
      <c r="C24" s="59">
        <v>1161</v>
      </c>
      <c r="D24" s="59">
        <v>918</v>
      </c>
      <c r="E24" s="57">
        <v>870</v>
      </c>
      <c r="F24" s="59">
        <v>3</v>
      </c>
      <c r="G24" s="59">
        <v>4</v>
      </c>
      <c r="H24" s="58">
        <f t="shared" si="0"/>
        <v>270</v>
      </c>
      <c r="I24" s="58">
        <f t="shared" si="1"/>
        <v>291</v>
      </c>
      <c r="J24" s="51">
        <v>258708</v>
      </c>
      <c r="K24" s="106">
        <v>259406</v>
      </c>
      <c r="L24" s="17"/>
      <c r="M24" s="8"/>
      <c r="N24" s="8"/>
      <c r="O24" s="8"/>
      <c r="P24" s="8"/>
      <c r="Q24" s="8"/>
    </row>
    <row r="25" spans="1:17" ht="18" customHeight="1">
      <c r="A25" s="61" t="s">
        <v>54</v>
      </c>
      <c r="B25" s="59">
        <v>346</v>
      </c>
      <c r="C25" s="59">
        <v>314</v>
      </c>
      <c r="D25" s="59">
        <v>261</v>
      </c>
      <c r="E25" s="57">
        <v>305</v>
      </c>
      <c r="F25" s="59">
        <v>5</v>
      </c>
      <c r="G25" s="59">
        <v>2</v>
      </c>
      <c r="H25" s="58">
        <f t="shared" si="0"/>
        <v>85</v>
      </c>
      <c r="I25" s="58">
        <f t="shared" si="1"/>
        <v>9</v>
      </c>
      <c r="J25" s="51">
        <v>82953</v>
      </c>
      <c r="K25" s="106">
        <v>81442</v>
      </c>
      <c r="L25" s="17"/>
      <c r="M25" s="8"/>
      <c r="N25" s="8"/>
      <c r="O25" s="8"/>
      <c r="P25" s="8"/>
      <c r="Q25" s="8"/>
    </row>
    <row r="26" spans="1:17" ht="18" customHeight="1">
      <c r="A26" s="61" t="s">
        <v>55</v>
      </c>
      <c r="B26" s="59">
        <v>113</v>
      </c>
      <c r="C26" s="59">
        <v>101</v>
      </c>
      <c r="D26" s="59">
        <v>143</v>
      </c>
      <c r="E26" s="57">
        <v>158</v>
      </c>
      <c r="F26" s="59">
        <v>1</v>
      </c>
      <c r="G26" s="59"/>
      <c r="H26" s="58">
        <f t="shared" si="0"/>
        <v>-30</v>
      </c>
      <c r="I26" s="58">
        <f t="shared" si="1"/>
        <v>-57</v>
      </c>
      <c r="J26" s="51">
        <v>30512</v>
      </c>
      <c r="K26" s="106">
        <v>29732</v>
      </c>
      <c r="L26" s="17"/>
      <c r="M26" s="8"/>
      <c r="N26" s="8"/>
      <c r="O26" s="8"/>
      <c r="P26" s="8"/>
      <c r="Q26" s="8"/>
    </row>
    <row r="27" spans="1:17" ht="18" customHeight="1">
      <c r="A27" s="61" t="s">
        <v>56</v>
      </c>
      <c r="B27" s="59">
        <v>215</v>
      </c>
      <c r="C27" s="59">
        <v>238</v>
      </c>
      <c r="D27" s="59">
        <v>135</v>
      </c>
      <c r="E27" s="57">
        <v>151</v>
      </c>
      <c r="F27" s="57">
        <v>2</v>
      </c>
      <c r="G27" s="59">
        <v>2</v>
      </c>
      <c r="H27" s="58">
        <f t="shared" si="0"/>
        <v>80</v>
      </c>
      <c r="I27" s="58">
        <f t="shared" si="1"/>
        <v>87</v>
      </c>
      <c r="J27" s="51">
        <v>45221</v>
      </c>
      <c r="K27" s="106">
        <v>44799</v>
      </c>
      <c r="L27" s="17"/>
      <c r="M27" s="8"/>
      <c r="N27" s="8"/>
      <c r="O27" s="8"/>
      <c r="P27" s="8"/>
      <c r="Q27" s="8"/>
    </row>
    <row r="28" spans="1:17" ht="18" customHeight="1">
      <c r="A28" s="61" t="s">
        <v>57</v>
      </c>
      <c r="B28" s="59">
        <v>466</v>
      </c>
      <c r="C28" s="59">
        <v>461</v>
      </c>
      <c r="D28" s="59">
        <v>470</v>
      </c>
      <c r="E28" s="57">
        <v>477</v>
      </c>
      <c r="F28" s="59">
        <v>3</v>
      </c>
      <c r="G28" s="59">
        <v>4</v>
      </c>
      <c r="H28" s="58">
        <f t="shared" si="0"/>
        <v>-4</v>
      </c>
      <c r="I28" s="58">
        <f t="shared" si="1"/>
        <v>-16</v>
      </c>
      <c r="J28" s="51">
        <v>120515</v>
      </c>
      <c r="K28" s="106">
        <v>119763</v>
      </c>
      <c r="L28" s="17"/>
      <c r="M28" s="8"/>
      <c r="N28" s="8"/>
      <c r="O28" s="8"/>
      <c r="P28" s="8"/>
      <c r="Q28" s="8"/>
    </row>
    <row r="29" spans="1:12" ht="18">
      <c r="A29" s="55" t="s">
        <v>116</v>
      </c>
      <c r="B29" s="55"/>
      <c r="C29" s="55"/>
      <c r="D29" s="55"/>
      <c r="G29" s="55"/>
      <c r="H29" s="5"/>
      <c r="I29" s="3"/>
      <c r="J29" s="3"/>
      <c r="L29" s="3"/>
    </row>
    <row r="30" spans="1:12" ht="18">
      <c r="A30" s="3"/>
      <c r="B30" s="3"/>
      <c r="C30" s="5"/>
      <c r="D30" s="5"/>
      <c r="E30" s="5"/>
      <c r="F30" s="5"/>
      <c r="G30" s="5"/>
      <c r="H30" s="5"/>
      <c r="I30" s="3"/>
      <c r="J30" s="3"/>
      <c r="K30" s="3"/>
      <c r="L30" s="3"/>
    </row>
    <row r="31" spans="1:8" ht="18">
      <c r="A31" s="3"/>
      <c r="B31" s="3"/>
      <c r="C31" s="5"/>
      <c r="D31" s="5"/>
      <c r="E31" s="5"/>
      <c r="F31" s="5"/>
      <c r="G31" s="5"/>
      <c r="H31" s="5"/>
    </row>
    <row r="32" spans="1:8" ht="18">
      <c r="A32" s="3"/>
      <c r="B32" s="3"/>
      <c r="C32" s="5"/>
      <c r="D32" s="5"/>
      <c r="E32" s="5"/>
      <c r="F32" s="5"/>
      <c r="G32" s="5"/>
      <c r="H32" s="5"/>
    </row>
    <row r="33" spans="1:7" ht="18">
      <c r="A33" s="3"/>
      <c r="B33" s="3"/>
      <c r="C33" s="3"/>
      <c r="D33" s="3"/>
      <c r="E33" s="3"/>
      <c r="F33" s="3"/>
      <c r="G33" s="3"/>
    </row>
    <row r="34" spans="1:7" ht="18">
      <c r="A34" s="3"/>
      <c r="B34" s="3"/>
      <c r="C34" s="3"/>
      <c r="D34" s="3"/>
      <c r="E34" s="3"/>
      <c r="F34" s="3"/>
      <c r="G34" s="3"/>
    </row>
    <row r="35" spans="1:7" ht="18">
      <c r="A35" s="3"/>
      <c r="B35" s="3"/>
      <c r="C35" s="3"/>
      <c r="D35" s="3"/>
      <c r="E35" s="3"/>
      <c r="F35" s="3"/>
      <c r="G35" s="3"/>
    </row>
    <row r="36" spans="1:7" ht="18">
      <c r="A36" s="3"/>
      <c r="B36" s="3"/>
      <c r="C36" s="3"/>
      <c r="D36" s="3"/>
      <c r="E36" s="3"/>
      <c r="F36" s="3"/>
      <c r="G36" s="3"/>
    </row>
  </sheetData>
  <sheetProtection/>
  <mergeCells count="9">
    <mergeCell ref="H3:I4"/>
    <mergeCell ref="L4:M4"/>
    <mergeCell ref="A1:G1"/>
    <mergeCell ref="A2:G2"/>
    <mergeCell ref="A3:A5"/>
    <mergeCell ref="B3:C4"/>
    <mergeCell ref="D3:E4"/>
    <mergeCell ref="F3:G4"/>
    <mergeCell ref="J4:K4"/>
  </mergeCells>
  <printOptions horizontalCentered="1" verticalCentered="1"/>
  <pageMargins left="0.7874015748031497" right="0.7874015748031497" top="0.51" bottom="0.26" header="0.25" footer="0.16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zoomScalePageLayoutView="0" workbookViewId="0" topLeftCell="A1">
      <selection activeCell="K22" sqref="K22"/>
    </sheetView>
  </sheetViews>
  <sheetFormatPr defaultColWidth="9.00390625" defaultRowHeight="12.75" outlineLevelCol="1"/>
  <cols>
    <col min="1" max="1" width="49.125" style="2" customWidth="1"/>
    <col min="2" max="2" width="8.25390625" style="2" customWidth="1" outlineLevel="1"/>
    <col min="3" max="3" width="8.875" style="2" customWidth="1" outlineLevel="1"/>
    <col min="4" max="4" width="9.625" style="2" customWidth="1" outlineLevel="1"/>
    <col min="5" max="5" width="8.00390625" style="2" customWidth="1" outlineLevel="1"/>
    <col min="6" max="6" width="8.25390625" style="2" customWidth="1" outlineLevel="1"/>
    <col min="7" max="8" width="9.375" style="2" customWidth="1" outlineLevel="1"/>
    <col min="9" max="9" width="8.375" style="2" customWidth="1" outlineLevel="1"/>
    <col min="10" max="10" width="7.625" style="53" customWidth="1" outlineLevel="1"/>
    <col min="11" max="11" width="9.375" style="53" customWidth="1" outlineLevel="1"/>
    <col min="12" max="12" width="10.875" style="53" customWidth="1" outlineLevel="1"/>
    <col min="13" max="14" width="9.125" style="14" customWidth="1"/>
    <col min="15" max="15" width="9.125" style="15" customWidth="1"/>
    <col min="16" max="16384" width="9.125" style="2" customWidth="1"/>
  </cols>
  <sheetData>
    <row r="1" spans="1:12" ht="18.75">
      <c r="A1" s="118" t="s">
        <v>100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8.75">
      <c r="A2" s="118" t="s">
        <v>120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 customHeight="1">
      <c r="A4" s="116" t="s">
        <v>1</v>
      </c>
      <c r="B4" s="111" t="s">
        <v>96</v>
      </c>
      <c r="C4" s="111"/>
      <c r="D4" s="111"/>
      <c r="E4" s="111" t="s">
        <v>97</v>
      </c>
      <c r="F4" s="111"/>
      <c r="G4" s="111"/>
      <c r="H4" s="111" t="s">
        <v>30</v>
      </c>
      <c r="I4" s="111"/>
      <c r="J4" s="111" t="s">
        <v>99</v>
      </c>
      <c r="K4" s="111"/>
      <c r="L4" s="111"/>
    </row>
    <row r="5" spans="1:12" ht="18" customHeight="1">
      <c r="A5" s="116"/>
      <c r="B5" s="111" t="s">
        <v>31</v>
      </c>
      <c r="C5" s="111"/>
      <c r="D5" s="111"/>
      <c r="E5" s="111" t="s">
        <v>31</v>
      </c>
      <c r="F5" s="111"/>
      <c r="G5" s="111"/>
      <c r="H5" s="111" t="s">
        <v>98</v>
      </c>
      <c r="I5" s="111"/>
      <c r="J5" s="111" t="s">
        <v>32</v>
      </c>
      <c r="K5" s="111"/>
      <c r="L5" s="111"/>
    </row>
    <row r="6" spans="1:12" ht="18" customHeight="1">
      <c r="A6" s="124"/>
      <c r="B6" s="56" t="s">
        <v>95</v>
      </c>
      <c r="C6" s="56" t="s">
        <v>112</v>
      </c>
      <c r="D6" s="56" t="s">
        <v>33</v>
      </c>
      <c r="E6" s="56" t="s">
        <v>95</v>
      </c>
      <c r="F6" s="56" t="s">
        <v>112</v>
      </c>
      <c r="G6" s="56" t="s">
        <v>33</v>
      </c>
      <c r="H6" s="56" t="s">
        <v>95</v>
      </c>
      <c r="I6" s="56" t="s">
        <v>112</v>
      </c>
      <c r="J6" s="56" t="s">
        <v>95</v>
      </c>
      <c r="K6" s="56" t="s">
        <v>112</v>
      </c>
      <c r="L6" s="56" t="s">
        <v>33</v>
      </c>
    </row>
    <row r="7" spans="1:15" ht="18" customHeight="1">
      <c r="A7" s="64" t="s">
        <v>37</v>
      </c>
      <c r="B7" s="62">
        <f>ROUND('родив.,умерш. абс.цифры'!B6*1000/'родив.,умерш. абс.цифры'!J6,2)</f>
        <v>4.37</v>
      </c>
      <c r="C7" s="62">
        <f>ROUND('родив.,умерш. абс.цифры'!C6*1000/'родив.,умерш. абс.цифры'!K6,2)</f>
        <v>4.37</v>
      </c>
      <c r="D7" s="62">
        <f aca="true" t="shared" si="0" ref="D7:D29">ROUND(C7/B7*100-100,2)</f>
        <v>0</v>
      </c>
      <c r="E7" s="62">
        <f>ROUND('родив.,умерш. абс.цифры'!D6*1000/'родив.,умерш. абс.цифры'!J6,2)</f>
        <v>4.2</v>
      </c>
      <c r="F7" s="62">
        <f>'родив.,умерш. абс.цифры'!E6*1000/'родив.,умерш. абс.цифры'!K6</f>
        <v>4.1606804609076935</v>
      </c>
      <c r="G7" s="62">
        <f aca="true" t="shared" si="1" ref="G7:G29">ROUND(F7/E7*100-100,2)</f>
        <v>-0.94</v>
      </c>
      <c r="H7" s="63">
        <f>B7-E7</f>
        <v>0.16999999999999993</v>
      </c>
      <c r="I7" s="63">
        <f>C7-F7</f>
        <v>0.2093195390923066</v>
      </c>
      <c r="J7" s="103">
        <v>5.67</v>
      </c>
      <c r="K7" s="103">
        <v>5.11</v>
      </c>
      <c r="L7" s="63">
        <f>ROUND(IF(J7&lt;&gt;0,K7/J7*100-100,0),2)</f>
        <v>-9.88</v>
      </c>
      <c r="M7" s="33"/>
      <c r="N7" s="2"/>
      <c r="O7" s="16"/>
    </row>
    <row r="8" spans="1:15" ht="18" customHeight="1">
      <c r="A8" s="64" t="s">
        <v>94</v>
      </c>
      <c r="B8" s="62">
        <f>ROUND('родив.,умерш. абс.цифры'!B7*1000/'родив.,умерш. абс.цифры'!J7,2)</f>
        <v>4.25</v>
      </c>
      <c r="C8" s="62">
        <f>ROUND('родив.,умерш. абс.цифры'!C7*1000/'родив.,умерш. абс.цифры'!K7,2)</f>
        <v>4.25</v>
      </c>
      <c r="D8" s="62">
        <f t="shared" si="0"/>
        <v>0</v>
      </c>
      <c r="E8" s="62">
        <f>ROUND('родив.,умерш. абс.цифры'!D7*1000/'родив.,умерш. абс.цифры'!J7,2)</f>
        <v>3.73</v>
      </c>
      <c r="F8" s="62">
        <f>'родив.,умерш. абс.цифры'!E7*1000/'родив.,умерш. абс.цифры'!K7</f>
        <v>3.8222518009551134</v>
      </c>
      <c r="G8" s="62">
        <f t="shared" si="1"/>
        <v>2.47</v>
      </c>
      <c r="H8" s="62">
        <f aca="true" t="shared" si="2" ref="H8:H29">B8-E8</f>
        <v>0.52</v>
      </c>
      <c r="I8" s="62">
        <f aca="true" t="shared" si="3" ref="I8:I29">C8-F8</f>
        <v>0.4277481990448866</v>
      </c>
      <c r="J8" s="103">
        <v>5.17</v>
      </c>
      <c r="K8" s="103">
        <v>4.75</v>
      </c>
      <c r="L8" s="63">
        <f aca="true" t="shared" si="4" ref="L8:L29">ROUND(IF(J8&lt;&gt;0,K8/J8*100-100,0),2)</f>
        <v>-8.12</v>
      </c>
      <c r="M8" s="34"/>
      <c r="N8" s="2"/>
      <c r="O8" s="16"/>
    </row>
    <row r="9" spans="1:15" ht="18" customHeight="1">
      <c r="A9" s="64" t="s">
        <v>110</v>
      </c>
      <c r="B9" s="62">
        <f>ROUND('родив.,умерш. абс.цифры'!B8*1000/'родив.,умерш. абс.цифры'!J8,2)</f>
        <v>4.8</v>
      </c>
      <c r="C9" s="62">
        <f>ROUND('родив.,умерш. абс.цифры'!C8*1000/'родив.,умерш. абс.цифры'!K8,2)</f>
        <v>4.77</v>
      </c>
      <c r="D9" s="62">
        <f t="shared" si="0"/>
        <v>-0.63</v>
      </c>
      <c r="E9" s="62">
        <f>ROUND('родив.,умерш. абс.цифры'!D8*1000/'родив.,умерш. абс.цифры'!J8,2)</f>
        <v>5.85</v>
      </c>
      <c r="F9" s="62">
        <f>'родив.,умерш. абс.цифры'!E8*1000/'родив.,умерш. абс.цифры'!K8</f>
        <v>5.3509766191317185</v>
      </c>
      <c r="G9" s="62">
        <f t="shared" si="1"/>
        <v>-8.53</v>
      </c>
      <c r="H9" s="62">
        <f t="shared" si="2"/>
        <v>-1.0499999999999998</v>
      </c>
      <c r="I9" s="62">
        <f t="shared" si="3"/>
        <v>-0.5809766191317189</v>
      </c>
      <c r="J9" s="103">
        <v>6.91</v>
      </c>
      <c r="K9" s="103">
        <v>6.22</v>
      </c>
      <c r="L9" s="63">
        <f t="shared" si="4"/>
        <v>-9.99</v>
      </c>
      <c r="M9" s="34"/>
      <c r="N9" s="2"/>
      <c r="O9" s="16"/>
    </row>
    <row r="10" spans="1:15" ht="18" customHeight="1">
      <c r="A10" s="64" t="s">
        <v>38</v>
      </c>
      <c r="B10" s="62">
        <f>ROUND('родив.,умерш. абс.цифры'!B9*1000/'родив.,умерш. абс.цифры'!J9,2)</f>
        <v>3.38</v>
      </c>
      <c r="C10" s="62">
        <f>ROUND('родив.,умерш. абс.цифры'!C9*1000/'родив.,умерш. абс.цифры'!K9,2)</f>
        <v>5.51</v>
      </c>
      <c r="D10" s="62">
        <f t="shared" si="0"/>
        <v>63.02</v>
      </c>
      <c r="E10" s="62">
        <f>ROUND('родив.,умерш. абс.цифры'!D9*1000/'родив.,умерш. абс.цифры'!J9,2)</f>
        <v>3.85</v>
      </c>
      <c r="F10" s="62">
        <f>'родив.,умерш. абс.цифры'!E9*1000/'родив.,умерш. абс.цифры'!K9</f>
        <v>4.373177842565598</v>
      </c>
      <c r="G10" s="62">
        <f t="shared" si="1"/>
        <v>13.59</v>
      </c>
      <c r="H10" s="62">
        <f t="shared" si="2"/>
        <v>-0.4700000000000002</v>
      </c>
      <c r="I10" s="62">
        <f t="shared" si="3"/>
        <v>1.136822157434402</v>
      </c>
      <c r="J10" s="103"/>
      <c r="K10" s="103"/>
      <c r="L10" s="63">
        <f t="shared" si="4"/>
        <v>0</v>
      </c>
      <c r="M10" s="34"/>
      <c r="N10" s="2"/>
      <c r="O10" s="16"/>
    </row>
    <row r="11" spans="1:15" ht="18" customHeight="1">
      <c r="A11" s="64" t="s">
        <v>39</v>
      </c>
      <c r="B11" s="62">
        <f>ROUND('родив.,умерш. абс.цифры'!B10*1000/'родив.,умерш. абс.цифры'!J10,2)</f>
        <v>6.29</v>
      </c>
      <c r="C11" s="62">
        <f>ROUND('родив.,умерш. абс.цифры'!C10*1000/'родив.,умерш. абс.цифры'!K10,2)</f>
        <v>5.24</v>
      </c>
      <c r="D11" s="62">
        <f t="shared" si="0"/>
        <v>-16.69</v>
      </c>
      <c r="E11" s="62">
        <f>ROUND('родив.,умерш. абс.цифры'!D10*1000/'родив.,умерш. абс.цифры'!J10,2)</f>
        <v>5.56</v>
      </c>
      <c r="F11" s="62">
        <f>'родив.,умерш. абс.цифры'!E10*1000/'родив.,умерш. абс.цифры'!K10</f>
        <v>5.752691234265535</v>
      </c>
      <c r="G11" s="62">
        <f t="shared" si="1"/>
        <v>3.47</v>
      </c>
      <c r="H11" s="62">
        <f t="shared" si="2"/>
        <v>0.7300000000000004</v>
      </c>
      <c r="I11" s="62">
        <f t="shared" si="3"/>
        <v>-0.5126912342655352</v>
      </c>
      <c r="J11" s="103">
        <v>7.94</v>
      </c>
      <c r="K11" s="103"/>
      <c r="L11" s="63">
        <f t="shared" si="4"/>
        <v>-100</v>
      </c>
      <c r="M11" s="35"/>
      <c r="N11" s="2"/>
      <c r="O11" s="16"/>
    </row>
    <row r="12" spans="1:15" ht="18" customHeight="1">
      <c r="A12" s="64" t="s">
        <v>40</v>
      </c>
      <c r="B12" s="62">
        <f>ROUND('родив.,умерш. абс.цифры'!B11*1000/'родив.,умерш. абс.цифры'!J11,2)</f>
        <v>3.16</v>
      </c>
      <c r="C12" s="62">
        <f>ROUND('родив.,умерш. абс.цифры'!C11*1000/'родив.,умерш. абс.цифры'!K11,2)</f>
        <v>3.76</v>
      </c>
      <c r="D12" s="62">
        <f t="shared" si="0"/>
        <v>18.99</v>
      </c>
      <c r="E12" s="62">
        <f>ROUND('родив.,умерш. абс.цифры'!D11*1000/'родив.,умерш. абс.цифры'!J11,2)</f>
        <v>5.44</v>
      </c>
      <c r="F12" s="62">
        <f>'родив.,умерш. абс.цифры'!E11*1000/'родив.,умерш. абс.цифры'!K11</f>
        <v>4.818067754077791</v>
      </c>
      <c r="G12" s="62">
        <f t="shared" si="1"/>
        <v>-11.43</v>
      </c>
      <c r="H12" s="62">
        <f t="shared" si="2"/>
        <v>-2.2800000000000002</v>
      </c>
      <c r="I12" s="62">
        <f t="shared" si="3"/>
        <v>-1.0580677540777916</v>
      </c>
      <c r="J12" s="103"/>
      <c r="K12" s="103"/>
      <c r="L12" s="63">
        <f t="shared" si="4"/>
        <v>0</v>
      </c>
      <c r="M12" s="35"/>
      <c r="N12" s="2"/>
      <c r="O12" s="16"/>
    </row>
    <row r="13" spans="1:15" ht="18" customHeight="1">
      <c r="A13" s="64" t="s">
        <v>41</v>
      </c>
      <c r="B13" s="62">
        <f>ROUND('родив.,умерш. абс.цифры'!B12*1000/'родив.,умерш. абс.цифры'!J12,2)</f>
        <v>3.22</v>
      </c>
      <c r="C13" s="62">
        <f>ROUND('родив.,умерш. абс.цифры'!C12*1000/'родив.,умерш. абс.цифры'!K12,2)</f>
        <v>4.85</v>
      </c>
      <c r="D13" s="62">
        <f t="shared" si="0"/>
        <v>50.62</v>
      </c>
      <c r="E13" s="62">
        <f>ROUND('родив.,умерш. абс.цифры'!D12*1000/'родив.,умерш. абс.цифры'!J12,2)</f>
        <v>6.57</v>
      </c>
      <c r="F13" s="62">
        <f>'родив.,умерш. абс.цифры'!E12*1000/'родив.,умерш. абс.цифры'!K12</f>
        <v>5.766710353866317</v>
      </c>
      <c r="G13" s="62">
        <f t="shared" si="1"/>
        <v>-12.23</v>
      </c>
      <c r="H13" s="62">
        <f t="shared" si="2"/>
        <v>-3.35</v>
      </c>
      <c r="I13" s="62">
        <f t="shared" si="3"/>
        <v>-0.9167103538663177</v>
      </c>
      <c r="J13" s="103"/>
      <c r="K13" s="103">
        <v>29.82</v>
      </c>
      <c r="L13" s="63">
        <f t="shared" si="4"/>
        <v>0</v>
      </c>
      <c r="M13" s="35"/>
      <c r="N13" s="2"/>
      <c r="O13" s="16"/>
    </row>
    <row r="14" spans="1:15" ht="18" customHeight="1">
      <c r="A14" s="64" t="s">
        <v>42</v>
      </c>
      <c r="B14" s="62">
        <f>ROUND('родив.,умерш. абс.цифры'!B13*1000/'родив.,умерш. абс.цифры'!J13,2)</f>
        <v>5.17</v>
      </c>
      <c r="C14" s="62">
        <f>ROUND('родив.,умерш. абс.цифры'!C13*1000/'родив.,умерш. абс.цифры'!K13,2)</f>
        <v>5</v>
      </c>
      <c r="D14" s="62">
        <f t="shared" si="0"/>
        <v>-3.29</v>
      </c>
      <c r="E14" s="62">
        <f>ROUND('родив.,умерш. абс.цифры'!D13*1000/'родив.,умерш. абс.цифры'!J13,2)</f>
        <v>6.86</v>
      </c>
      <c r="F14" s="62">
        <f>'родив.,умерш. абс.цифры'!E13*1000/'родив.,умерш. абс.цифры'!K13</f>
        <v>5.208886999043266</v>
      </c>
      <c r="G14" s="62">
        <f t="shared" si="1"/>
        <v>-24.07</v>
      </c>
      <c r="H14" s="62">
        <f t="shared" si="2"/>
        <v>-1.6900000000000004</v>
      </c>
      <c r="I14" s="62">
        <f t="shared" si="3"/>
        <v>-0.20888699904326558</v>
      </c>
      <c r="J14" s="103">
        <v>24.44</v>
      </c>
      <c r="K14" s="103"/>
      <c r="L14" s="63">
        <f t="shared" si="4"/>
        <v>-100</v>
      </c>
      <c r="M14" s="35"/>
      <c r="N14" s="2"/>
      <c r="O14" s="16"/>
    </row>
    <row r="15" spans="1:15" ht="18" customHeight="1">
      <c r="A15" s="64" t="s">
        <v>43</v>
      </c>
      <c r="B15" s="62">
        <f>ROUND('родив.,умерш. абс.цифры'!B14*1000/'родив.,умерш. абс.цифры'!J14,2)</f>
        <v>3.81</v>
      </c>
      <c r="C15" s="62">
        <f>ROUND('родив.,умерш. абс.цифры'!C14*1000/'родив.,умерш. абс.цифры'!K14,2)</f>
        <v>3.74</v>
      </c>
      <c r="D15" s="62">
        <f t="shared" si="0"/>
        <v>-1.84</v>
      </c>
      <c r="E15" s="62">
        <f>ROUND('родив.,умерш. абс.цифры'!D14*1000/'родив.,умерш. абс.цифры'!J14,2)</f>
        <v>4.17</v>
      </c>
      <c r="F15" s="62">
        <f>'родив.,умерш. абс.цифры'!E14*1000/'родив.,умерш. абс.цифры'!K14</f>
        <v>4.973242819053382</v>
      </c>
      <c r="G15" s="62">
        <f t="shared" si="1"/>
        <v>19.26</v>
      </c>
      <c r="H15" s="62">
        <f t="shared" si="2"/>
        <v>-0.3599999999999999</v>
      </c>
      <c r="I15" s="62">
        <f t="shared" si="3"/>
        <v>-1.2332428190533822</v>
      </c>
      <c r="J15" s="103"/>
      <c r="K15" s="103"/>
      <c r="L15" s="63">
        <f t="shared" si="4"/>
        <v>0</v>
      </c>
      <c r="M15" s="35"/>
      <c r="N15" s="2"/>
      <c r="O15" s="16"/>
    </row>
    <row r="16" spans="1:15" ht="18" customHeight="1">
      <c r="A16" s="64" t="s">
        <v>44</v>
      </c>
      <c r="B16" s="62">
        <f>ROUND('родив.,умерш. абс.цифры'!B15*1000/'родив.,умерш. абс.цифры'!J15,2)</f>
        <v>5.62</v>
      </c>
      <c r="C16" s="62">
        <f>ROUND('родив.,умерш. абс.цифры'!C15*1000/'родив.,умерш. абс.цифры'!K15,2)</f>
        <v>4.73</v>
      </c>
      <c r="D16" s="62">
        <f t="shared" si="0"/>
        <v>-15.84</v>
      </c>
      <c r="E16" s="62">
        <f>ROUND('родив.,умерш. абс.цифры'!D15*1000/'родив.,умерш. абс.цифры'!J15,2)</f>
        <v>6.64</v>
      </c>
      <c r="F16" s="62">
        <f>'родив.,умерш. абс.цифры'!E15*1000/'родив.,умерш. абс.цифры'!K15</f>
        <v>5.610869684801144</v>
      </c>
      <c r="G16" s="62">
        <f t="shared" si="1"/>
        <v>-15.5</v>
      </c>
      <c r="H16" s="62">
        <f t="shared" si="2"/>
        <v>-1.0199999999999996</v>
      </c>
      <c r="I16" s="62">
        <f t="shared" si="3"/>
        <v>-0.8808696848011435</v>
      </c>
      <c r="J16" s="103"/>
      <c r="K16" s="103">
        <v>10.39</v>
      </c>
      <c r="L16" s="63">
        <f t="shared" si="4"/>
        <v>0</v>
      </c>
      <c r="M16" s="35"/>
      <c r="N16" s="2"/>
      <c r="O16" s="16"/>
    </row>
    <row r="17" spans="1:15" ht="18" customHeight="1">
      <c r="A17" s="64" t="s">
        <v>45</v>
      </c>
      <c r="B17" s="62">
        <f>ROUND('родив.,умерш. абс.цифры'!B16*1000/'родив.,умерш. абс.цифры'!J16,2)</f>
        <v>3.78</v>
      </c>
      <c r="C17" s="62">
        <f>ROUND('родив.,умерш. абс.цифры'!C16*1000/'родив.,умерш. абс.цифры'!K16,2)</f>
        <v>4.41</v>
      </c>
      <c r="D17" s="62">
        <f t="shared" si="0"/>
        <v>16.67</v>
      </c>
      <c r="E17" s="62">
        <f>ROUND('родив.,умерш. абс.цифры'!D16*1000/'родив.,умерш. абс.цифры'!J16,2)</f>
        <v>4.79</v>
      </c>
      <c r="F17" s="62">
        <f>'родив.,умерш. абс.цифры'!E16*1000/'родив.,умерш. абс.цифры'!K16</f>
        <v>4.383685459270139</v>
      </c>
      <c r="G17" s="62">
        <f t="shared" si="1"/>
        <v>-8.48</v>
      </c>
      <c r="H17" s="62">
        <f t="shared" si="2"/>
        <v>-1.0100000000000002</v>
      </c>
      <c r="I17" s="62">
        <f t="shared" si="3"/>
        <v>0.026314540729861058</v>
      </c>
      <c r="J17" s="103">
        <v>9.85</v>
      </c>
      <c r="K17" s="103">
        <v>11.25</v>
      </c>
      <c r="L17" s="63">
        <f t="shared" si="4"/>
        <v>14.21</v>
      </c>
      <c r="M17" s="35"/>
      <c r="N17" s="2"/>
      <c r="O17" s="16"/>
    </row>
    <row r="18" spans="1:15" ht="18" customHeight="1">
      <c r="A18" s="64" t="s">
        <v>46</v>
      </c>
      <c r="B18" s="62">
        <f>ROUND('родив.,умерш. абс.цифры'!B17*1000/'родив.,умерш. абс.цифры'!J17,2)</f>
        <v>4.3</v>
      </c>
      <c r="C18" s="62">
        <f>ROUND('родив.,умерш. абс.цифры'!C17*1000/'родив.,умерш. абс.цифры'!K17,2)</f>
        <v>4.85</v>
      </c>
      <c r="D18" s="62">
        <f t="shared" si="0"/>
        <v>12.79</v>
      </c>
      <c r="E18" s="62">
        <f>ROUND('родив.,умерш. абс.цифры'!D17*1000/'родив.,умерш. абс.цифры'!J17,2)</f>
        <v>4.68</v>
      </c>
      <c r="F18" s="62">
        <f>'родив.,умерш. абс.цифры'!E17*1000/'родив.,умерш. абс.цифры'!K17</f>
        <v>4.396333623657251</v>
      </c>
      <c r="G18" s="62">
        <f t="shared" si="1"/>
        <v>-6.06</v>
      </c>
      <c r="H18" s="62">
        <f t="shared" si="2"/>
        <v>-0.3799999999999999</v>
      </c>
      <c r="I18" s="62">
        <f t="shared" si="3"/>
        <v>0.4536663763427482</v>
      </c>
      <c r="J18" s="103">
        <v>7.2</v>
      </c>
      <c r="K18" s="103"/>
      <c r="L18" s="63">
        <f t="shared" si="4"/>
        <v>-100</v>
      </c>
      <c r="M18" s="35"/>
      <c r="N18" s="2"/>
      <c r="O18" s="16"/>
    </row>
    <row r="19" spans="1:15" ht="18" customHeight="1">
      <c r="A19" s="64" t="s">
        <v>47</v>
      </c>
      <c r="B19" s="62">
        <f>ROUND('родив.,умерш. абс.цифры'!B18*1000/'родив.,умерш. абс.цифры'!J18,2)</f>
        <v>4.73</v>
      </c>
      <c r="C19" s="62">
        <f>ROUND('родив.,умерш. абс.цифры'!C18*1000/'родив.,умерш. абс.цифры'!K18,2)</f>
        <v>4.48</v>
      </c>
      <c r="D19" s="62">
        <f t="shared" si="0"/>
        <v>-5.29</v>
      </c>
      <c r="E19" s="62">
        <f>ROUND('родив.,умерш. абс.цифры'!D18*1000/'родив.,умерш. абс.цифры'!J18,2)</f>
        <v>5.78</v>
      </c>
      <c r="F19" s="62">
        <f>'родив.,умерш. абс.цифры'!E18*1000/'родив.,умерш. абс.цифры'!K18</f>
        <v>5.469046714774022</v>
      </c>
      <c r="G19" s="62">
        <f t="shared" si="1"/>
        <v>-5.38</v>
      </c>
      <c r="H19" s="62">
        <f t="shared" si="2"/>
        <v>-1.0499999999999998</v>
      </c>
      <c r="I19" s="62">
        <f t="shared" si="3"/>
        <v>-0.9890467147740214</v>
      </c>
      <c r="J19" s="103">
        <v>12.77</v>
      </c>
      <c r="K19" s="103"/>
      <c r="L19" s="63">
        <f t="shared" si="4"/>
        <v>-100</v>
      </c>
      <c r="M19" s="35"/>
      <c r="N19" s="2"/>
      <c r="O19" s="16"/>
    </row>
    <row r="20" spans="1:15" ht="18" customHeight="1">
      <c r="A20" s="64" t="s">
        <v>48</v>
      </c>
      <c r="B20" s="62">
        <f>ROUND('родив.,умерш. абс.цифры'!B19*1000/'родив.,умерш. абс.цифры'!J19,2)</f>
        <v>5.9</v>
      </c>
      <c r="C20" s="62">
        <f>ROUND('родив.,умерш. абс.цифры'!C19*1000/'родив.,умерш. абс.цифры'!K19,2)</f>
        <v>3.5</v>
      </c>
      <c r="D20" s="62">
        <f t="shared" si="0"/>
        <v>-40.68</v>
      </c>
      <c r="E20" s="62">
        <f>ROUND('родив.,умерш. абс.цифры'!D19*1000/'родив.,умерш. абс.цифры'!J19,2)</f>
        <v>6.73</v>
      </c>
      <c r="F20" s="62">
        <f>'родив.,умерш. абс.цифры'!E19*1000/'родив.,умерш. абс.цифры'!K19</f>
        <v>4.605936540429887</v>
      </c>
      <c r="G20" s="62">
        <f t="shared" si="1"/>
        <v>-31.56</v>
      </c>
      <c r="H20" s="62">
        <f t="shared" si="2"/>
        <v>-0.8300000000000001</v>
      </c>
      <c r="I20" s="62">
        <f t="shared" si="3"/>
        <v>-1.1059365404298873</v>
      </c>
      <c r="J20" s="103"/>
      <c r="K20" s="103"/>
      <c r="L20" s="63">
        <f t="shared" si="4"/>
        <v>0</v>
      </c>
      <c r="M20" s="35"/>
      <c r="N20" s="2"/>
      <c r="O20" s="16"/>
    </row>
    <row r="21" spans="1:15" ht="18" customHeight="1">
      <c r="A21" s="64" t="s">
        <v>49</v>
      </c>
      <c r="B21" s="62">
        <f>ROUND('родив.,умерш. абс.цифры'!B20*1000/'родив.,умерш. абс.цифры'!J20,2)</f>
        <v>4.15</v>
      </c>
      <c r="C21" s="62">
        <f>ROUND('родив.,умерш. абс.цифры'!C20*1000/'родив.,умерш. абс.цифры'!K20,2)</f>
        <v>4.53</v>
      </c>
      <c r="D21" s="62">
        <f t="shared" si="0"/>
        <v>9.16</v>
      </c>
      <c r="E21" s="62">
        <f>ROUND('родив.,умерш. абс.цифры'!D20*1000/'родив.,умерш. абс.цифры'!J20,2)</f>
        <v>3.67</v>
      </c>
      <c r="F21" s="62">
        <f>'родив.,умерш. абс.цифры'!E20*1000/'родив.,умерш. абс.цифры'!K20</f>
        <v>3.314184710561202</v>
      </c>
      <c r="G21" s="62">
        <f t="shared" si="1"/>
        <v>-9.7</v>
      </c>
      <c r="H21" s="62">
        <f t="shared" si="2"/>
        <v>0.4800000000000004</v>
      </c>
      <c r="I21" s="62">
        <f t="shared" si="3"/>
        <v>1.2158152894387984</v>
      </c>
      <c r="J21" s="103"/>
      <c r="K21" s="103"/>
      <c r="L21" s="63">
        <f t="shared" si="4"/>
        <v>0</v>
      </c>
      <c r="M21" s="35"/>
      <c r="N21" s="2"/>
      <c r="O21" s="16"/>
    </row>
    <row r="22" spans="1:15" ht="18" customHeight="1">
      <c r="A22" s="64" t="s">
        <v>50</v>
      </c>
      <c r="B22" s="62">
        <f>ROUND('родив.,умерш. абс.цифры'!B21*1000/'родив.,умерш. абс.цифры'!J21,2)</f>
        <v>4.52</v>
      </c>
      <c r="C22" s="62">
        <f>ROUND('родив.,умерш. абс.цифры'!C21*1000/'родив.,умерш. абс.цифры'!K21,2)</f>
        <v>4.11</v>
      </c>
      <c r="D22" s="62">
        <f t="shared" si="0"/>
        <v>-9.07</v>
      </c>
      <c r="E22" s="62">
        <f>ROUND('родив.,умерш. абс.цифры'!D21*1000/'родив.,умерш. абс.цифры'!J21,2)</f>
        <v>5.44</v>
      </c>
      <c r="F22" s="62">
        <f>'родив.,умерш. абс.цифры'!E21*1000/'родив.,умерш. абс.цифры'!K21</f>
        <v>5.955522050508858</v>
      </c>
      <c r="G22" s="62">
        <f t="shared" si="1"/>
        <v>9.48</v>
      </c>
      <c r="H22" s="62">
        <f t="shared" si="2"/>
        <v>-0.9200000000000008</v>
      </c>
      <c r="I22" s="62">
        <f t="shared" si="3"/>
        <v>-1.8455220505088574</v>
      </c>
      <c r="J22" s="103"/>
      <c r="K22" s="103">
        <v>36.7</v>
      </c>
      <c r="L22" s="63">
        <f t="shared" si="4"/>
        <v>0</v>
      </c>
      <c r="M22" s="35"/>
      <c r="N22" s="2"/>
      <c r="O22" s="16"/>
    </row>
    <row r="23" spans="1:15" ht="18" customHeight="1">
      <c r="A23" s="64" t="s">
        <v>51</v>
      </c>
      <c r="B23" s="62">
        <f>ROUND('родив.,умерш. абс.цифры'!B22*1000/'родив.,умерш. абс.цифры'!J22,2)</f>
        <v>5.71</v>
      </c>
      <c r="C23" s="62">
        <f>ROUND('родив.,умерш. абс.цифры'!C22*1000/'родив.,умерш. абс.цифры'!K22,2)</f>
        <v>5.89</v>
      </c>
      <c r="D23" s="62">
        <f t="shared" si="0"/>
        <v>3.15</v>
      </c>
      <c r="E23" s="62">
        <f>ROUND('родив.,умерш. абс.цифры'!D22*1000/'родив.,умерш. абс.цифры'!J22,2)</f>
        <v>6.58</v>
      </c>
      <c r="F23" s="62">
        <f>'родив.,умерш. абс.цифры'!E22*1000/'родив.,умерш. абс.цифры'!K22</f>
        <v>5.771947527749748</v>
      </c>
      <c r="G23" s="62">
        <f t="shared" si="1"/>
        <v>-12.28</v>
      </c>
      <c r="H23" s="62">
        <f t="shared" si="2"/>
        <v>-0.8700000000000001</v>
      </c>
      <c r="I23" s="62">
        <f t="shared" si="3"/>
        <v>0.11805247225025184</v>
      </c>
      <c r="J23" s="103">
        <v>5.49</v>
      </c>
      <c r="K23" s="103"/>
      <c r="L23" s="63">
        <f t="shared" si="4"/>
        <v>-100</v>
      </c>
      <c r="M23" s="35"/>
      <c r="N23" s="2"/>
      <c r="O23" s="16"/>
    </row>
    <row r="24" spans="1:15" ht="18" customHeight="1">
      <c r="A24" s="64" t="s">
        <v>52</v>
      </c>
      <c r="B24" s="62">
        <f>ROUND('родив.,умерш. абс.цифры'!B23*1000/'родив.,умерш. абс.цифры'!J23,2)</f>
        <v>4.29</v>
      </c>
      <c r="C24" s="62">
        <f>ROUND('родив.,умерш. абс.цифры'!C23*1000/'родив.,умерш. абс.цифры'!K23,2)</f>
        <v>5.82</v>
      </c>
      <c r="D24" s="62">
        <f t="shared" si="0"/>
        <v>35.66</v>
      </c>
      <c r="E24" s="62">
        <f>ROUND('родив.,умерш. абс.цифры'!D23*1000/'родив.,умерш. абс.цифры'!J23,2)</f>
        <v>4.45</v>
      </c>
      <c r="F24" s="62">
        <f>'родив.,умерш. абс.цифры'!E23*1000/'родив.,умерш. абс.цифры'!K23</f>
        <v>5.04748053725725</v>
      </c>
      <c r="G24" s="62">
        <f t="shared" si="1"/>
        <v>13.43</v>
      </c>
      <c r="H24" s="62">
        <f t="shared" si="2"/>
        <v>-0.16000000000000014</v>
      </c>
      <c r="I24" s="62">
        <f t="shared" si="3"/>
        <v>0.7725194627427499</v>
      </c>
      <c r="J24" s="103"/>
      <c r="K24" s="103"/>
      <c r="L24" s="63">
        <f t="shared" si="4"/>
        <v>0</v>
      </c>
      <c r="M24" s="35"/>
      <c r="N24" s="2"/>
      <c r="O24" s="16"/>
    </row>
    <row r="25" spans="1:15" ht="18" customHeight="1">
      <c r="A25" s="64" t="s">
        <v>53</v>
      </c>
      <c r="B25" s="62">
        <f>ROUND('родив.,умерш. абс.цифры'!B24*1000/'родив.,умерш. абс.цифры'!J24,2)</f>
        <v>4.59</v>
      </c>
      <c r="C25" s="62">
        <f>ROUND('родив.,умерш. абс.цифры'!C24*1000/'родив.,умерш. абс.цифры'!K24,2)</f>
        <v>4.48</v>
      </c>
      <c r="D25" s="62">
        <f t="shared" si="0"/>
        <v>-2.4</v>
      </c>
      <c r="E25" s="62">
        <f>ROUND('родив.,умерш. абс.цифры'!D24*1000/'родив.,умерш. абс.цифры'!J24,2)</f>
        <v>3.55</v>
      </c>
      <c r="F25" s="62">
        <f>'родив.,умерш. абс.цифры'!E24*1000/'родив.,умерш. абс.цифры'!K24</f>
        <v>3.353816025843658</v>
      </c>
      <c r="G25" s="62">
        <f t="shared" si="1"/>
        <v>-5.53</v>
      </c>
      <c r="H25" s="62">
        <f t="shared" si="2"/>
        <v>1.04</v>
      </c>
      <c r="I25" s="62">
        <f t="shared" si="3"/>
        <v>1.1261839741563424</v>
      </c>
      <c r="J25" s="103">
        <v>2.58</v>
      </c>
      <c r="K25" s="103">
        <v>3.21</v>
      </c>
      <c r="L25" s="63">
        <f t="shared" si="4"/>
        <v>24.42</v>
      </c>
      <c r="M25" s="35"/>
      <c r="N25" s="2"/>
      <c r="O25" s="16"/>
    </row>
    <row r="26" spans="1:15" ht="18" customHeight="1">
      <c r="A26" s="64" t="s">
        <v>54</v>
      </c>
      <c r="B26" s="62">
        <f>ROUND('родив.,умерш. абс.цифры'!B25*1000/'родив.,умерш. абс.цифры'!J25,2)</f>
        <v>4.17</v>
      </c>
      <c r="C26" s="62">
        <f>ROUND('родив.,умерш. абс.цифры'!C25*1000/'родив.,умерш. абс.цифры'!K25,2)</f>
        <v>3.86</v>
      </c>
      <c r="D26" s="62">
        <f t="shared" si="0"/>
        <v>-7.43</v>
      </c>
      <c r="E26" s="62">
        <f>ROUND('родив.,умерш. абс.цифры'!D25*1000/'родив.,умерш. абс.цифры'!J25,2)</f>
        <v>3.15</v>
      </c>
      <c r="F26" s="62">
        <f>'родив.,умерш. абс.цифры'!E25*1000/'родив.,умерш. абс.цифры'!K25</f>
        <v>3.7449964391837134</v>
      </c>
      <c r="G26" s="62">
        <f t="shared" si="1"/>
        <v>18.89</v>
      </c>
      <c r="H26" s="62">
        <f t="shared" si="2"/>
        <v>1.02</v>
      </c>
      <c r="I26" s="62">
        <f t="shared" si="3"/>
        <v>0.11500356081628649</v>
      </c>
      <c r="J26" s="103">
        <v>13.44</v>
      </c>
      <c r="K26" s="103">
        <v>5.67</v>
      </c>
      <c r="L26" s="63">
        <f t="shared" si="4"/>
        <v>-57.81</v>
      </c>
      <c r="M26" s="35"/>
      <c r="N26" s="2"/>
      <c r="O26" s="16"/>
    </row>
    <row r="27" spans="1:15" ht="18" customHeight="1">
      <c r="A27" s="64" t="s">
        <v>55</v>
      </c>
      <c r="B27" s="62">
        <f>ROUND('родив.,умерш. абс.цифры'!B26*1000/'родив.,умерш. абс.цифры'!J26,2)</f>
        <v>3.7</v>
      </c>
      <c r="C27" s="62">
        <f>ROUND('родив.,умерш. абс.цифры'!C26*1000/'родив.,умерш. абс.цифры'!K26,2)</f>
        <v>3.4</v>
      </c>
      <c r="D27" s="62">
        <f t="shared" si="0"/>
        <v>-8.11</v>
      </c>
      <c r="E27" s="62">
        <f>ROUND('родив.,умерш. абс.цифры'!D26*1000/'родив.,умерш. абс.цифры'!J26,2)</f>
        <v>4.69</v>
      </c>
      <c r="F27" s="62">
        <f>'родив.,умерш. абс.цифры'!E26*1000/'родив.,умерш. абс.цифры'!K26</f>
        <v>5.314139647517826</v>
      </c>
      <c r="G27" s="62">
        <f t="shared" si="1"/>
        <v>13.31</v>
      </c>
      <c r="H27" s="62">
        <f t="shared" si="2"/>
        <v>-0.9900000000000002</v>
      </c>
      <c r="I27" s="62">
        <f t="shared" si="3"/>
        <v>-1.914139647517826</v>
      </c>
      <c r="J27" s="103">
        <v>9.12</v>
      </c>
      <c r="K27" s="103"/>
      <c r="L27" s="63">
        <f t="shared" si="4"/>
        <v>-100</v>
      </c>
      <c r="M27" s="35"/>
      <c r="N27" s="2"/>
      <c r="O27" s="16"/>
    </row>
    <row r="28" spans="1:15" ht="18" customHeight="1">
      <c r="A28" s="64" t="s">
        <v>56</v>
      </c>
      <c r="B28" s="62">
        <f>ROUND('родив.,умерш. абс.цифры'!B27*1000/'родив.,умерш. абс.цифры'!J27,2)</f>
        <v>4.75</v>
      </c>
      <c r="C28" s="62">
        <f>ROUND('родив.,умерш. абс.цифры'!C27*1000/'родив.,умерш. абс.цифры'!K27,2)</f>
        <v>5.31</v>
      </c>
      <c r="D28" s="62">
        <f t="shared" si="0"/>
        <v>11.79</v>
      </c>
      <c r="E28" s="62">
        <f>ROUND('родив.,умерш. абс.цифры'!D27*1000/'родив.,умерш. абс.цифры'!J27,2)</f>
        <v>2.99</v>
      </c>
      <c r="F28" s="62">
        <f>'родив.,умерш. абс.цифры'!E27*1000/'родив.,умерш. абс.цифры'!K27</f>
        <v>3.3706109511373024</v>
      </c>
      <c r="G28" s="62">
        <f t="shared" si="1"/>
        <v>12.73</v>
      </c>
      <c r="H28" s="62">
        <f t="shared" si="2"/>
        <v>1.7599999999999998</v>
      </c>
      <c r="I28" s="62">
        <f t="shared" si="3"/>
        <v>1.9393890488626973</v>
      </c>
      <c r="J28" s="103">
        <v>9.12</v>
      </c>
      <c r="K28" s="103">
        <v>8.95</v>
      </c>
      <c r="L28" s="63">
        <f t="shared" si="4"/>
        <v>-1.86</v>
      </c>
      <c r="M28" s="35"/>
      <c r="N28" s="2"/>
      <c r="O28" s="16"/>
    </row>
    <row r="29" spans="1:15" ht="18.75">
      <c r="A29" s="64" t="s">
        <v>57</v>
      </c>
      <c r="B29" s="62">
        <f>ROUND('родив.,умерш. абс.цифры'!B28*1000/'родив.,умерш. абс.цифры'!J28,2)</f>
        <v>3.87</v>
      </c>
      <c r="C29" s="62">
        <f>ROUND('родив.,умерш. абс.цифры'!C28*1000/'родив.,умерш. абс.цифры'!K28,2)</f>
        <v>3.85</v>
      </c>
      <c r="D29" s="62">
        <f t="shared" si="0"/>
        <v>-0.52</v>
      </c>
      <c r="E29" s="62">
        <f>ROUND('родив.,умерш. абс.цифры'!D28*1000/'родив.,умерш. абс.цифры'!J28,2)</f>
        <v>3.9</v>
      </c>
      <c r="F29" s="62">
        <f>'родив.,умерш. абс.цифры'!E28*1000/'родив.,умерш. абс.цифры'!K28</f>
        <v>3.982866160667318</v>
      </c>
      <c r="G29" s="62">
        <f t="shared" si="1"/>
        <v>2.12</v>
      </c>
      <c r="H29" s="62">
        <f t="shared" si="2"/>
        <v>-0.029999999999999805</v>
      </c>
      <c r="I29" s="62">
        <f t="shared" si="3"/>
        <v>-0.13286616066731805</v>
      </c>
      <c r="J29" s="103">
        <v>6.21</v>
      </c>
      <c r="K29" s="103">
        <v>8.43</v>
      </c>
      <c r="L29" s="63">
        <f t="shared" si="4"/>
        <v>35.75</v>
      </c>
      <c r="M29" s="35"/>
      <c r="N29" s="2"/>
      <c r="O29" s="16"/>
    </row>
    <row r="30" spans="1:13" ht="12.75" customHeight="1">
      <c r="A30" s="36"/>
      <c r="B30" s="22"/>
      <c r="C30" s="22"/>
      <c r="D30" s="22"/>
      <c r="E30" s="3"/>
      <c r="F30" s="3"/>
      <c r="G30" s="3"/>
      <c r="J30" s="104"/>
      <c r="K30" s="47"/>
      <c r="L30" s="52"/>
      <c r="M30" s="35"/>
    </row>
    <row r="31" spans="1:12" ht="4.5" customHeight="1" hidden="1">
      <c r="A31" s="36"/>
      <c r="B31" s="3"/>
      <c r="C31" s="3"/>
      <c r="D31" s="3"/>
      <c r="E31" s="3"/>
      <c r="F31" s="3"/>
      <c r="G31" s="3"/>
      <c r="J31" s="52"/>
      <c r="K31" s="47"/>
      <c r="L31" s="52"/>
    </row>
    <row r="32" spans="1:12" ht="18">
      <c r="A32" s="123" t="s">
        <v>114</v>
      </c>
      <c r="B32" s="123"/>
      <c r="C32" s="123"/>
      <c r="D32" s="123"/>
      <c r="E32" s="123"/>
      <c r="F32" s="123"/>
      <c r="G32" s="123"/>
      <c r="J32" s="52"/>
      <c r="K32" s="47"/>
      <c r="L32" s="52"/>
    </row>
    <row r="33" spans="1:12" ht="13.5" customHeight="1">
      <c r="A33" s="36" t="s">
        <v>101</v>
      </c>
      <c r="B33" s="36"/>
      <c r="C33" s="36"/>
      <c r="D33" s="36"/>
      <c r="E33" s="36"/>
      <c r="F33" s="36"/>
      <c r="G33" s="36"/>
      <c r="J33" s="52"/>
      <c r="K33" s="52"/>
      <c r="L33" s="52"/>
    </row>
    <row r="34" spans="1:12" ht="18">
      <c r="A34" s="3"/>
      <c r="B34" s="3"/>
      <c r="C34" s="3"/>
      <c r="D34" s="3"/>
      <c r="E34" s="3"/>
      <c r="F34" s="3"/>
      <c r="G34" s="3"/>
      <c r="J34" s="52"/>
      <c r="K34" s="52"/>
      <c r="L34" s="52"/>
    </row>
    <row r="35" spans="1:12" ht="18">
      <c r="A35" s="3"/>
      <c r="B35" s="3"/>
      <c r="C35" s="3"/>
      <c r="D35" s="3"/>
      <c r="E35" s="3"/>
      <c r="F35" s="3"/>
      <c r="G35" s="3"/>
      <c r="J35" s="52"/>
      <c r="K35" s="52"/>
      <c r="L35" s="52"/>
    </row>
    <row r="36" spans="1:12" ht="18">
      <c r="A36" s="3"/>
      <c r="B36" s="3"/>
      <c r="C36" s="3"/>
      <c r="D36" s="3"/>
      <c r="E36" s="3"/>
      <c r="F36" s="3"/>
      <c r="G36" s="3"/>
      <c r="J36" s="52"/>
      <c r="K36" s="52"/>
      <c r="L36" s="52"/>
    </row>
    <row r="37" spans="10:12" ht="18">
      <c r="J37" s="52"/>
      <c r="K37" s="52"/>
      <c r="L37" s="52"/>
    </row>
    <row r="38" spans="10:12" ht="18">
      <c r="J38" s="52"/>
      <c r="K38" s="52"/>
      <c r="L38" s="52"/>
    </row>
    <row r="39" spans="10:12" ht="18">
      <c r="J39" s="52"/>
      <c r="K39" s="52"/>
      <c r="L39" s="52"/>
    </row>
    <row r="40" spans="10:12" ht="18">
      <c r="J40" s="52"/>
      <c r="K40" s="52"/>
      <c r="L40" s="52"/>
    </row>
    <row r="41" spans="10:12" ht="18">
      <c r="J41" s="52"/>
      <c r="K41" s="52"/>
      <c r="L41" s="52"/>
    </row>
  </sheetData>
  <sheetProtection/>
  <mergeCells count="12">
    <mergeCell ref="H5:I5"/>
    <mergeCell ref="J5:L5"/>
    <mergeCell ref="A32:G32"/>
    <mergeCell ref="A1:L1"/>
    <mergeCell ref="A2:L2"/>
    <mergeCell ref="A4:A6"/>
    <mergeCell ref="B4:D4"/>
    <mergeCell ref="E4:G4"/>
    <mergeCell ref="H4:I4"/>
    <mergeCell ref="J4:L4"/>
    <mergeCell ref="B5:D5"/>
    <mergeCell ref="E5:G5"/>
  </mergeCells>
  <printOptions horizontalCentered="1" verticalCentered="1"/>
  <pageMargins left="0.17" right="0.17" top="0.35" bottom="0.22" header="0.24" footer="0.16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1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7.75390625" style="0" customWidth="1"/>
    <col min="2" max="3" width="9.125" style="0" hidden="1" customWidth="1"/>
    <col min="4" max="4" width="63.875" style="0" customWidth="1"/>
    <col min="5" max="5" width="10.875" style="0" customWidth="1"/>
    <col min="6" max="6" width="11.125" style="0" customWidth="1"/>
    <col min="7" max="7" width="13.75390625" style="0" customWidth="1"/>
    <col min="8" max="8" width="14.75390625" style="0" customWidth="1"/>
    <col min="9" max="10" width="9.125" style="6" customWidth="1"/>
  </cols>
  <sheetData>
    <row r="3" spans="1:8" ht="18" customHeight="1">
      <c r="A3" s="132" t="s">
        <v>21</v>
      </c>
      <c r="B3" s="132"/>
      <c r="C3" s="132"/>
      <c r="D3" s="132"/>
      <c r="E3" s="132"/>
      <c r="F3" s="132"/>
      <c r="G3" s="132"/>
      <c r="H3" s="6"/>
    </row>
    <row r="4" spans="1:22" ht="18" customHeight="1">
      <c r="A4" s="132" t="s">
        <v>117</v>
      </c>
      <c r="B4" s="132"/>
      <c r="C4" s="132"/>
      <c r="D4" s="132"/>
      <c r="E4" s="132"/>
      <c r="F4" s="132"/>
      <c r="G4" s="132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>
      <c r="A5" s="132" t="s">
        <v>122</v>
      </c>
      <c r="B5" s="132"/>
      <c r="C5" s="132"/>
      <c r="D5" s="132"/>
      <c r="E5" s="132"/>
      <c r="F5" s="132"/>
      <c r="G5" s="132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 thickBot="1">
      <c r="A6" s="7"/>
      <c r="B6" s="6"/>
      <c r="C6" s="6"/>
      <c r="D6" s="6"/>
      <c r="E6" s="48"/>
      <c r="F6" s="48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>
      <c r="A7" s="133" t="s">
        <v>22</v>
      </c>
      <c r="B7" s="134"/>
      <c r="C7" s="134"/>
      <c r="D7" s="134"/>
      <c r="E7" s="137" t="s">
        <v>95</v>
      </c>
      <c r="F7" s="137" t="s">
        <v>112</v>
      </c>
      <c r="G7" s="10" t="s">
        <v>23</v>
      </c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 thickBot="1">
      <c r="A8" s="135"/>
      <c r="B8" s="136"/>
      <c r="C8" s="136"/>
      <c r="D8" s="136"/>
      <c r="E8" s="138"/>
      <c r="F8" s="138"/>
      <c r="G8" s="11" t="s">
        <v>24</v>
      </c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>
      <c r="A9" s="72" t="s">
        <v>25</v>
      </c>
      <c r="B9" s="73"/>
      <c r="C9" s="73"/>
      <c r="D9" s="73"/>
      <c r="E9" s="109">
        <v>23</v>
      </c>
      <c r="F9" s="74">
        <v>20</v>
      </c>
      <c r="G9" s="67">
        <f>F9/E9*100-100</f>
        <v>-13.043478260869563</v>
      </c>
      <c r="H9" s="23"/>
      <c r="I9" s="12"/>
      <c r="J9" s="13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>
      <c r="A10" s="65" t="s">
        <v>26</v>
      </c>
      <c r="B10" s="60"/>
      <c r="C10" s="60"/>
      <c r="D10" s="60"/>
      <c r="E10" s="66"/>
      <c r="F10" s="66"/>
      <c r="G10" s="67"/>
      <c r="H10" s="24"/>
      <c r="I10" s="12"/>
      <c r="J10" s="13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>
      <c r="A11" s="65" t="s">
        <v>76</v>
      </c>
      <c r="B11" s="60"/>
      <c r="C11" s="60"/>
      <c r="D11" s="60"/>
      <c r="E11" s="66"/>
      <c r="F11" s="66"/>
      <c r="G11" s="67"/>
      <c r="H11" s="24"/>
      <c r="I11" s="12"/>
      <c r="J11" s="13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>
      <c r="A12" s="112" t="s">
        <v>77</v>
      </c>
      <c r="B12" s="113"/>
      <c r="C12" s="113"/>
      <c r="D12" s="114"/>
      <c r="E12" s="66">
        <v>1</v>
      </c>
      <c r="F12" s="66"/>
      <c r="G12" s="67">
        <f aca="true" t="shared" si="0" ref="G12:G23">F12/E12*100-100</f>
        <v>-100</v>
      </c>
      <c r="H12" s="24"/>
      <c r="I12" s="12"/>
      <c r="J12" s="13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>
      <c r="A13" s="65" t="s">
        <v>78</v>
      </c>
      <c r="B13" s="60"/>
      <c r="C13" s="60"/>
      <c r="D13" s="60"/>
      <c r="E13" s="66"/>
      <c r="F13" s="66"/>
      <c r="G13" s="67"/>
      <c r="H13" s="24"/>
      <c r="I13" s="12"/>
      <c r="J13" s="13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>
      <c r="A14" s="65" t="s">
        <v>79</v>
      </c>
      <c r="B14" s="60"/>
      <c r="C14" s="60"/>
      <c r="D14" s="60"/>
      <c r="E14" s="66">
        <v>1</v>
      </c>
      <c r="F14" s="66"/>
      <c r="G14" s="67">
        <f t="shared" si="0"/>
        <v>-100</v>
      </c>
      <c r="H14" s="25"/>
      <c r="I14" s="12"/>
      <c r="J14" s="13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>
      <c r="A15" s="65" t="s">
        <v>80</v>
      </c>
      <c r="B15" s="60"/>
      <c r="C15" s="60"/>
      <c r="D15" s="60"/>
      <c r="E15" s="66"/>
      <c r="F15" s="66">
        <v>2</v>
      </c>
      <c r="G15" s="67"/>
      <c r="H15" s="24"/>
      <c r="I15" s="12"/>
      <c r="J15" s="13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>
      <c r="A16" s="65" t="s">
        <v>81</v>
      </c>
      <c r="B16" s="60"/>
      <c r="C16" s="60"/>
      <c r="D16" s="60"/>
      <c r="E16" s="66">
        <v>1</v>
      </c>
      <c r="F16" s="66"/>
      <c r="G16" s="67">
        <f t="shared" si="0"/>
        <v>-100</v>
      </c>
      <c r="H16" s="24"/>
      <c r="I16" s="12"/>
      <c r="J16" s="13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>
      <c r="A17" s="126" t="s">
        <v>82</v>
      </c>
      <c r="B17" s="127"/>
      <c r="C17" s="127"/>
      <c r="D17" s="127"/>
      <c r="E17" s="68">
        <v>10</v>
      </c>
      <c r="F17" s="68">
        <v>13</v>
      </c>
      <c r="G17" s="67">
        <f t="shared" si="0"/>
        <v>30</v>
      </c>
      <c r="H17" s="25"/>
      <c r="I17" s="12"/>
      <c r="J17" s="13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130" t="s">
        <v>27</v>
      </c>
      <c r="B18" s="131"/>
      <c r="C18" s="131"/>
      <c r="D18" s="131"/>
      <c r="E18" s="66"/>
      <c r="F18" s="66"/>
      <c r="G18" s="67"/>
      <c r="H18" s="24"/>
      <c r="I18" s="12"/>
      <c r="J18" s="13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65" t="s">
        <v>28</v>
      </c>
      <c r="B19" s="60"/>
      <c r="C19" s="60"/>
      <c r="D19" s="60"/>
      <c r="E19" s="66">
        <v>3</v>
      </c>
      <c r="F19" s="66">
        <v>4</v>
      </c>
      <c r="G19" s="67">
        <f t="shared" si="0"/>
        <v>33.333333333333314</v>
      </c>
      <c r="H19" s="25"/>
      <c r="I19" s="12"/>
      <c r="J19" s="13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>
      <c r="A20" s="128" t="s">
        <v>29</v>
      </c>
      <c r="B20" s="129"/>
      <c r="C20" s="129"/>
      <c r="D20" s="129"/>
      <c r="E20" s="68">
        <v>3</v>
      </c>
      <c r="F20" s="68">
        <v>5</v>
      </c>
      <c r="G20" s="67">
        <f t="shared" si="0"/>
        <v>66.66666666666669</v>
      </c>
      <c r="H20" s="24"/>
      <c r="I20" s="12"/>
      <c r="J20" s="13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65" t="s">
        <v>83</v>
      </c>
      <c r="B21" s="60"/>
      <c r="C21" s="60"/>
      <c r="D21" s="60"/>
      <c r="E21" s="66">
        <v>6</v>
      </c>
      <c r="F21" s="66">
        <v>4</v>
      </c>
      <c r="G21" s="67">
        <f t="shared" si="0"/>
        <v>-33.33333333333334</v>
      </c>
      <c r="H21" s="6"/>
      <c r="I21" s="12"/>
      <c r="J21" s="13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126" t="s">
        <v>84</v>
      </c>
      <c r="B22" s="127"/>
      <c r="C22" s="127"/>
      <c r="D22" s="127"/>
      <c r="E22" s="68">
        <v>1</v>
      </c>
      <c r="F22" s="68">
        <v>1</v>
      </c>
      <c r="G22" s="67">
        <f t="shared" si="0"/>
        <v>0</v>
      </c>
      <c r="H22" s="6"/>
      <c r="I22" s="12"/>
      <c r="J22" s="13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 thickBot="1">
      <c r="A23" s="69" t="s">
        <v>85</v>
      </c>
      <c r="B23" s="70"/>
      <c r="C23" s="70"/>
      <c r="D23" s="70"/>
      <c r="E23" s="71">
        <v>3</v>
      </c>
      <c r="F23" s="71"/>
      <c r="G23" s="67">
        <f t="shared" si="0"/>
        <v>-100</v>
      </c>
      <c r="H23" s="6"/>
      <c r="I23" s="12"/>
      <c r="J23" s="13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hidden="1">
      <c r="A24" s="6"/>
      <c r="B24" s="6"/>
      <c r="C24" s="6"/>
      <c r="D24" s="6"/>
      <c r="E24" s="43">
        <v>4</v>
      </c>
      <c r="F24" s="26"/>
      <c r="G24" s="67">
        <f>F24/E24*100-100</f>
        <v>-100</v>
      </c>
      <c r="H24" s="6"/>
      <c r="I24" s="12"/>
      <c r="J24" s="13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>
      <c r="A25" s="125" t="s">
        <v>116</v>
      </c>
      <c r="B25" s="125"/>
      <c r="C25" s="125"/>
      <c r="D25" s="125"/>
      <c r="E25" s="125"/>
      <c r="F25" s="125"/>
      <c r="G25" s="125"/>
      <c r="H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6"/>
      <c r="B26" s="6"/>
      <c r="C26" s="6"/>
      <c r="D26" s="6"/>
      <c r="E26" s="6"/>
      <c r="F26" s="6"/>
      <c r="G26" s="18"/>
      <c r="H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>
      <c r="A27" s="6"/>
      <c r="B27" s="6"/>
      <c r="C27" s="6"/>
      <c r="D27" s="6"/>
      <c r="E27" s="6"/>
      <c r="F27" s="6"/>
      <c r="G27" s="18"/>
      <c r="H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6"/>
      <c r="B28" s="6"/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>
      <c r="A29" s="6"/>
      <c r="B29" s="6"/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>
      <c r="A30" s="6"/>
      <c r="B30" s="6"/>
      <c r="C30" s="6"/>
      <c r="D30" s="6"/>
      <c r="E30" s="6"/>
      <c r="F30" s="6"/>
      <c r="G30" s="6"/>
      <c r="H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>
      <c r="A31" s="6"/>
      <c r="B31" s="6"/>
      <c r="C31" s="6"/>
      <c r="D31" s="6"/>
      <c r="E31" s="6"/>
      <c r="F31" s="6"/>
      <c r="G31" s="6"/>
      <c r="H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6"/>
      <c r="B32" s="6"/>
      <c r="C32" s="6"/>
      <c r="D32" s="6"/>
      <c r="E32" s="6"/>
      <c r="F32" s="6"/>
      <c r="G32" s="6"/>
      <c r="H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8:22" ht="12.75">
      <c r="H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8:22" ht="12.75">
      <c r="H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8:22" ht="12.75">
      <c r="H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8:22" ht="12.75">
      <c r="H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8:22" ht="12.75">
      <c r="H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8:22" ht="12.75"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8:22" ht="12.75">
      <c r="H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8:22" ht="12.75">
      <c r="H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8:22" ht="12.75">
      <c r="H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8:22" ht="12.75">
      <c r="H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8:22" ht="12.75"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8:22" ht="12.75">
      <c r="H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8:22" ht="12.75">
      <c r="H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8:22" ht="12.75">
      <c r="H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8:22" ht="12.75">
      <c r="H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sheetProtection/>
  <mergeCells count="12">
    <mergeCell ref="A3:G3"/>
    <mergeCell ref="A4:G4"/>
    <mergeCell ref="A5:G5"/>
    <mergeCell ref="A7:D8"/>
    <mergeCell ref="E7:E8"/>
    <mergeCell ref="F7:F8"/>
    <mergeCell ref="A12:D12"/>
    <mergeCell ref="A25:G25"/>
    <mergeCell ref="A17:D17"/>
    <mergeCell ref="A20:D20"/>
    <mergeCell ref="A22:D22"/>
    <mergeCell ref="A18:D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5"/>
  <sheetViews>
    <sheetView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6.75390625" style="0" customWidth="1"/>
    <col min="3" max="3" width="50.75390625" style="0" customWidth="1"/>
    <col min="4" max="4" width="4.00390625" style="0" hidden="1" customWidth="1"/>
    <col min="5" max="5" width="12.25390625" style="0" customWidth="1"/>
    <col min="6" max="6" width="9.875" style="0" customWidth="1"/>
    <col min="7" max="7" width="16.25390625" style="0" customWidth="1"/>
    <col min="8" max="8" width="11.125" style="0" customWidth="1"/>
    <col min="9" max="10" width="9.125" style="6" customWidth="1"/>
  </cols>
  <sheetData>
    <row r="3" spans="1:8" ht="18" customHeight="1">
      <c r="A3" s="139" t="s">
        <v>21</v>
      </c>
      <c r="B3" s="139"/>
      <c r="C3" s="139"/>
      <c r="D3" s="139"/>
      <c r="E3" s="139"/>
      <c r="F3" s="139"/>
      <c r="G3" s="139"/>
      <c r="H3" s="6"/>
    </row>
    <row r="4" spans="1:13" ht="18" customHeight="1">
      <c r="A4" s="139" t="s">
        <v>86</v>
      </c>
      <c r="B4" s="139"/>
      <c r="C4" s="139"/>
      <c r="D4" s="139"/>
      <c r="E4" s="139"/>
      <c r="F4" s="139"/>
      <c r="G4" s="139"/>
      <c r="H4" s="6"/>
      <c r="K4" s="6"/>
      <c r="L4" s="6"/>
      <c r="M4" s="6"/>
    </row>
    <row r="5" spans="1:13" ht="18" customHeight="1">
      <c r="A5" s="139" t="s">
        <v>123</v>
      </c>
      <c r="B5" s="139"/>
      <c r="C5" s="139"/>
      <c r="D5" s="139"/>
      <c r="E5" s="139"/>
      <c r="F5" s="139"/>
      <c r="G5" s="139"/>
      <c r="H5" s="6"/>
      <c r="K5" s="6"/>
      <c r="L5" s="6"/>
      <c r="M5" s="6"/>
    </row>
    <row r="6" spans="1:13" ht="18" customHeight="1" thickBot="1">
      <c r="A6" s="7"/>
      <c r="B6" s="6"/>
      <c r="C6" s="6"/>
      <c r="D6" s="6"/>
      <c r="E6" s="6"/>
      <c r="F6" s="6"/>
      <c r="G6" s="6"/>
      <c r="H6" s="6"/>
      <c r="K6" s="6"/>
      <c r="L6" s="6"/>
      <c r="M6" s="6"/>
    </row>
    <row r="7" spans="1:13" ht="18" customHeight="1">
      <c r="A7" s="140" t="s">
        <v>22</v>
      </c>
      <c r="B7" s="140"/>
      <c r="C7" s="140"/>
      <c r="D7" s="140"/>
      <c r="E7" s="148" t="s">
        <v>95</v>
      </c>
      <c r="F7" s="148" t="s">
        <v>112</v>
      </c>
      <c r="G7" s="44" t="s">
        <v>23</v>
      </c>
      <c r="H7" s="144" t="s">
        <v>58</v>
      </c>
      <c r="I7" s="145"/>
      <c r="K7" s="6"/>
      <c r="L7" s="6"/>
      <c r="M7" s="6"/>
    </row>
    <row r="8" spans="1:13" ht="18" customHeight="1" thickBot="1">
      <c r="A8" s="140"/>
      <c r="B8" s="140"/>
      <c r="C8" s="140"/>
      <c r="D8" s="140"/>
      <c r="E8" s="149"/>
      <c r="F8" s="149"/>
      <c r="G8" s="45" t="s">
        <v>24</v>
      </c>
      <c r="H8" s="37" t="s">
        <v>95</v>
      </c>
      <c r="I8" s="28" t="s">
        <v>112</v>
      </c>
      <c r="K8" s="6"/>
      <c r="L8" s="6"/>
      <c r="M8" s="6"/>
    </row>
    <row r="9" spans="1:13" ht="18" customHeight="1" thickBot="1">
      <c r="A9" s="75" t="s">
        <v>92</v>
      </c>
      <c r="B9" s="75"/>
      <c r="C9" s="75"/>
      <c r="D9" s="76"/>
      <c r="E9" s="110">
        <v>5.67</v>
      </c>
      <c r="F9" s="110">
        <v>5.1</v>
      </c>
      <c r="G9" s="77">
        <f>F9/E9*100-100</f>
        <v>-10.052910052910065</v>
      </c>
      <c r="H9" s="146" t="s">
        <v>103</v>
      </c>
      <c r="I9" s="147"/>
      <c r="J9" s="8"/>
      <c r="K9" s="6"/>
      <c r="L9" s="6"/>
      <c r="M9" s="6"/>
    </row>
    <row r="10" spans="1:13" ht="18" customHeight="1">
      <c r="A10" s="60" t="s">
        <v>26</v>
      </c>
      <c r="B10" s="60"/>
      <c r="C10" s="60"/>
      <c r="D10" s="60"/>
      <c r="E10" s="78"/>
      <c r="F10" s="78"/>
      <c r="G10" s="77"/>
      <c r="H10" s="105">
        <v>3779</v>
      </c>
      <c r="I10" s="59">
        <v>3742</v>
      </c>
      <c r="J10" s="8"/>
      <c r="K10" s="6"/>
      <c r="L10" s="6"/>
      <c r="M10" s="6"/>
    </row>
    <row r="11" spans="1:13" ht="18" customHeight="1">
      <c r="A11" s="60" t="s">
        <v>76</v>
      </c>
      <c r="B11" s="60"/>
      <c r="C11" s="60"/>
      <c r="D11" s="60"/>
      <c r="E11" s="78"/>
      <c r="F11" s="78"/>
      <c r="G11" s="77"/>
      <c r="H11" s="105">
        <v>3779</v>
      </c>
      <c r="I11" s="59">
        <v>3742</v>
      </c>
      <c r="J11" s="8"/>
      <c r="K11" s="6"/>
      <c r="L11" s="6"/>
      <c r="M11" s="6"/>
    </row>
    <row r="12" spans="1:13" ht="18" customHeight="1">
      <c r="A12" s="131" t="s">
        <v>77</v>
      </c>
      <c r="B12" s="131"/>
      <c r="C12" s="131"/>
      <c r="D12" s="131"/>
      <c r="E12" s="78">
        <f>'млад смерт абсцифры'!E12*1000/'млад см на 1000 род'!H12</f>
        <v>0.2646202699126753</v>
      </c>
      <c r="F12" s="78"/>
      <c r="G12" s="77">
        <f aca="true" t="shared" si="0" ref="G12:G23">F12/E12*100-100</f>
        <v>-100</v>
      </c>
      <c r="H12" s="105">
        <v>3779</v>
      </c>
      <c r="I12" s="59">
        <v>3742</v>
      </c>
      <c r="J12" s="8"/>
      <c r="K12" s="6"/>
      <c r="L12" s="6"/>
      <c r="M12" s="6"/>
    </row>
    <row r="13" spans="1:13" ht="18" customHeight="1">
      <c r="A13" s="60" t="s">
        <v>78</v>
      </c>
      <c r="B13" s="60"/>
      <c r="C13" s="60"/>
      <c r="D13" s="60"/>
      <c r="E13" s="78"/>
      <c r="F13" s="78"/>
      <c r="G13" s="77"/>
      <c r="H13" s="105">
        <v>3779</v>
      </c>
      <c r="I13" s="59">
        <v>3742</v>
      </c>
      <c r="J13" s="8"/>
      <c r="K13" s="6"/>
      <c r="L13" s="6"/>
      <c r="M13" s="6"/>
    </row>
    <row r="14" spans="1:13" ht="19.5" customHeight="1">
      <c r="A14" s="60" t="s">
        <v>79</v>
      </c>
      <c r="B14" s="60"/>
      <c r="C14" s="60"/>
      <c r="D14" s="60"/>
      <c r="E14" s="78">
        <f>'млад смерт абсцифры'!E14*1000/'млад см на 1000 род'!H14</f>
        <v>0.2646202699126753</v>
      </c>
      <c r="F14" s="78"/>
      <c r="G14" s="77">
        <f t="shared" si="0"/>
        <v>-100</v>
      </c>
      <c r="H14" s="105">
        <v>3779</v>
      </c>
      <c r="I14" s="59">
        <v>3742</v>
      </c>
      <c r="J14" s="8"/>
      <c r="K14" s="6"/>
      <c r="L14" s="6"/>
      <c r="M14" s="6"/>
    </row>
    <row r="15" spans="1:13" ht="18" customHeight="1">
      <c r="A15" s="60" t="s">
        <v>80</v>
      </c>
      <c r="B15" s="60"/>
      <c r="C15" s="60"/>
      <c r="D15" s="60"/>
      <c r="E15" s="78"/>
      <c r="F15" s="78">
        <f>'млад смерт абсцифры'!F15*1000/'млад см на 1000 род'!I15</f>
        <v>0.5344735435595938</v>
      </c>
      <c r="G15" s="77"/>
      <c r="H15" s="105">
        <v>3779</v>
      </c>
      <c r="I15" s="59">
        <v>3742</v>
      </c>
      <c r="J15" s="8"/>
      <c r="K15" s="6"/>
      <c r="L15" s="6"/>
      <c r="M15" s="6"/>
    </row>
    <row r="16" spans="1:13" ht="18" customHeight="1">
      <c r="A16" s="60" t="s">
        <v>81</v>
      </c>
      <c r="B16" s="60"/>
      <c r="C16" s="60"/>
      <c r="D16" s="60"/>
      <c r="E16" s="78">
        <f>'млад смерт абсцифры'!E16*1000/'млад см на 1000 род'!H16</f>
        <v>0.2646202699126753</v>
      </c>
      <c r="F16" s="78"/>
      <c r="G16" s="77">
        <f t="shared" si="0"/>
        <v>-100</v>
      </c>
      <c r="H16" s="105">
        <v>3779</v>
      </c>
      <c r="I16" s="59">
        <v>3742</v>
      </c>
      <c r="J16" s="8"/>
      <c r="K16" s="6"/>
      <c r="L16" s="6"/>
      <c r="M16" s="6"/>
    </row>
    <row r="17" spans="1:13" ht="18" customHeight="1">
      <c r="A17" s="127" t="s">
        <v>82</v>
      </c>
      <c r="B17" s="127"/>
      <c r="C17" s="127"/>
      <c r="D17" s="127"/>
      <c r="E17" s="78">
        <f>'млад смерт абсцифры'!E17*1000/'млад см на 1000 род'!H17</f>
        <v>2.646202699126753</v>
      </c>
      <c r="F17" s="78">
        <f>'млад смерт абсцифры'!F17*1000/'млад см на 1000 род'!I17</f>
        <v>3.4740780331373595</v>
      </c>
      <c r="G17" s="77">
        <f t="shared" si="0"/>
        <v>31.285408872260803</v>
      </c>
      <c r="H17" s="105">
        <v>3779</v>
      </c>
      <c r="I17" s="59">
        <v>3742</v>
      </c>
      <c r="J17" s="8"/>
      <c r="K17" s="6"/>
      <c r="L17" s="6"/>
      <c r="M17" s="6"/>
    </row>
    <row r="18" spans="1:13" ht="18" customHeight="1">
      <c r="A18" s="131" t="s">
        <v>27</v>
      </c>
      <c r="B18" s="131"/>
      <c r="C18" s="131"/>
      <c r="D18" s="131"/>
      <c r="E18" s="78"/>
      <c r="F18" s="78"/>
      <c r="G18" s="77"/>
      <c r="H18" s="105">
        <v>3779</v>
      </c>
      <c r="I18" s="59">
        <v>3742</v>
      </c>
      <c r="J18" s="8"/>
      <c r="K18" s="6"/>
      <c r="L18" s="6"/>
      <c r="M18" s="6"/>
    </row>
    <row r="19" spans="1:13" ht="18" customHeight="1">
      <c r="A19" s="60" t="s">
        <v>28</v>
      </c>
      <c r="B19" s="60"/>
      <c r="C19" s="60"/>
      <c r="D19" s="60"/>
      <c r="E19" s="78">
        <f>'млад смерт абсцифры'!E19*1000/'млад см на 1000 род'!H19</f>
        <v>0.793860809738026</v>
      </c>
      <c r="F19" s="78">
        <f>'млад смерт абсцифры'!F19*1000/'млад см на 1000 род'!I19</f>
        <v>1.0689470871191875</v>
      </c>
      <c r="G19" s="77">
        <f t="shared" si="0"/>
        <v>34.65170140744698</v>
      </c>
      <c r="H19" s="105">
        <v>3779</v>
      </c>
      <c r="I19" s="59">
        <v>3742</v>
      </c>
      <c r="J19" s="8"/>
      <c r="K19" s="6"/>
      <c r="L19" s="6"/>
      <c r="M19" s="6"/>
    </row>
    <row r="20" spans="1:13" ht="18" customHeight="1">
      <c r="A20" s="129" t="s">
        <v>29</v>
      </c>
      <c r="B20" s="129"/>
      <c r="C20" s="129"/>
      <c r="D20" s="129"/>
      <c r="E20" s="78">
        <f>'млад смерт абсцифры'!E20*1000/'млад см на 1000 род'!H20</f>
        <v>0.793860809738026</v>
      </c>
      <c r="F20" s="78">
        <f>'млад смерт абсцифры'!F20*1000/'млад см на 1000 род'!I20</f>
        <v>1.3361838588989845</v>
      </c>
      <c r="G20" s="77">
        <f t="shared" si="0"/>
        <v>68.31462675930874</v>
      </c>
      <c r="H20" s="105">
        <v>3779</v>
      </c>
      <c r="I20" s="59">
        <v>3742</v>
      </c>
      <c r="J20" s="8"/>
      <c r="K20" s="6"/>
      <c r="L20" s="6"/>
      <c r="M20" s="6"/>
    </row>
    <row r="21" spans="1:13" ht="18" customHeight="1">
      <c r="A21" s="60" t="s">
        <v>83</v>
      </c>
      <c r="B21" s="60"/>
      <c r="C21" s="60"/>
      <c r="D21" s="60"/>
      <c r="E21" s="78">
        <f>'млад смерт абсцифры'!E21*1000/'млад см на 1000 род'!H21</f>
        <v>1.587721619476052</v>
      </c>
      <c r="F21" s="78">
        <f>'млад смерт абсцифры'!F21*1000/'млад см на 1000 род'!I21</f>
        <v>1.0689470871191875</v>
      </c>
      <c r="G21" s="77">
        <f t="shared" si="0"/>
        <v>-32.67414929627651</v>
      </c>
      <c r="H21" s="105">
        <v>3779</v>
      </c>
      <c r="I21" s="59">
        <v>3742</v>
      </c>
      <c r="K21" s="6"/>
      <c r="L21" s="6"/>
      <c r="M21" s="6"/>
    </row>
    <row r="22" spans="1:13" ht="18" customHeight="1">
      <c r="A22" s="127" t="s">
        <v>84</v>
      </c>
      <c r="B22" s="127"/>
      <c r="C22" s="127"/>
      <c r="D22" s="127"/>
      <c r="E22" s="78">
        <f>'млад смерт абсцифры'!E22*1000/'млад см на 1000 род'!H22</f>
        <v>0.2646202699126753</v>
      </c>
      <c r="F22" s="78">
        <f>'млад смерт абсцифры'!F22*1000/'млад см на 1000 род'!I22</f>
        <v>0.2672367717797969</v>
      </c>
      <c r="G22" s="77">
        <f t="shared" si="0"/>
        <v>0.9887760555852481</v>
      </c>
      <c r="H22" s="105">
        <v>3779</v>
      </c>
      <c r="I22" s="59">
        <v>3742</v>
      </c>
      <c r="K22" s="6"/>
      <c r="L22" s="6"/>
      <c r="M22" s="6"/>
    </row>
    <row r="23" spans="1:13" ht="18" customHeight="1" thickBot="1">
      <c r="A23" s="60" t="s">
        <v>85</v>
      </c>
      <c r="B23" s="60"/>
      <c r="C23" s="60"/>
      <c r="D23" s="60"/>
      <c r="E23" s="78">
        <f>'млад смерт абсцифры'!E23*1000/'млад см на 1000 род'!H23</f>
        <v>0.793860809738026</v>
      </c>
      <c r="F23" s="78"/>
      <c r="G23" s="77">
        <f t="shared" si="0"/>
        <v>-100</v>
      </c>
      <c r="H23" s="105">
        <v>3779</v>
      </c>
      <c r="I23" s="59">
        <v>3742</v>
      </c>
      <c r="K23" s="6"/>
      <c r="L23" s="6"/>
      <c r="M23" s="6"/>
    </row>
    <row r="24" spans="1:13" ht="18" customHeight="1" thickBot="1">
      <c r="A24" s="38" t="s">
        <v>115</v>
      </c>
      <c r="B24" s="39"/>
      <c r="C24" s="40"/>
      <c r="D24" s="40"/>
      <c r="E24" s="41"/>
      <c r="F24" s="42"/>
      <c r="G24" s="21"/>
      <c r="H24" s="54"/>
      <c r="I24" s="8"/>
      <c r="K24" s="6"/>
      <c r="L24" s="6"/>
      <c r="M24" s="6"/>
    </row>
    <row r="25" spans="1:13" ht="18" customHeight="1">
      <c r="A25" s="125"/>
      <c r="B25" s="125"/>
      <c r="C25" s="125"/>
      <c r="D25" s="125"/>
      <c r="E25" s="125"/>
      <c r="F25" s="125"/>
      <c r="G25" s="125"/>
      <c r="H25" s="6"/>
      <c r="K25" s="6"/>
      <c r="L25" s="6"/>
      <c r="M25" s="6"/>
    </row>
    <row r="26" spans="1:13" ht="18" customHeight="1">
      <c r="A26" s="19"/>
      <c r="B26" s="19"/>
      <c r="C26" s="19"/>
      <c r="D26" s="19"/>
      <c r="E26" s="27"/>
      <c r="F26" s="29"/>
      <c r="G26" s="6"/>
      <c r="H26" s="6"/>
      <c r="K26" s="6"/>
      <c r="L26" s="6"/>
      <c r="M26" s="6"/>
    </row>
    <row r="27" spans="1:13" ht="18" customHeight="1">
      <c r="A27" s="19"/>
      <c r="B27" s="19"/>
      <c r="C27" s="19"/>
      <c r="D27" s="19"/>
      <c r="E27" s="27"/>
      <c r="F27" s="29"/>
      <c r="G27" s="6"/>
      <c r="H27" s="6"/>
      <c r="K27" s="6"/>
      <c r="L27" s="6"/>
      <c r="M27" s="6"/>
    </row>
    <row r="28" spans="1:13" ht="18" customHeight="1">
      <c r="A28" s="20"/>
      <c r="B28" s="20"/>
      <c r="C28" s="20"/>
      <c r="D28" s="20"/>
      <c r="E28" s="27"/>
      <c r="F28" s="29"/>
      <c r="G28" s="6"/>
      <c r="H28" s="6"/>
      <c r="K28" s="6"/>
      <c r="L28" s="6"/>
      <c r="M28" s="6"/>
    </row>
    <row r="29" spans="1:13" ht="18" customHeight="1">
      <c r="A29" s="20"/>
      <c r="B29" s="20"/>
      <c r="C29" s="20"/>
      <c r="D29" s="20"/>
      <c r="E29" s="27"/>
      <c r="F29" s="29"/>
      <c r="G29" s="6"/>
      <c r="H29" s="6"/>
      <c r="K29" s="6"/>
      <c r="L29" s="6"/>
      <c r="M29" s="6"/>
    </row>
    <row r="30" spans="1:13" ht="15.75">
      <c r="A30" s="141"/>
      <c r="B30" s="141"/>
      <c r="C30" s="141"/>
      <c r="D30" s="141"/>
      <c r="E30" s="30"/>
      <c r="F30" s="31"/>
      <c r="G30" s="6"/>
      <c r="H30" s="6"/>
      <c r="K30" s="6"/>
      <c r="L30" s="6"/>
      <c r="M30" s="6"/>
    </row>
    <row r="31" spans="1:13" ht="15.75">
      <c r="A31" s="142"/>
      <c r="B31" s="142"/>
      <c r="C31" s="142"/>
      <c r="D31" s="142"/>
      <c r="E31" s="27"/>
      <c r="F31" s="29"/>
      <c r="G31" s="6"/>
      <c r="H31" s="6"/>
      <c r="K31" s="6"/>
      <c r="L31" s="6"/>
      <c r="M31" s="6"/>
    </row>
    <row r="32" spans="1:13" ht="15.75">
      <c r="A32" s="20"/>
      <c r="B32" s="20"/>
      <c r="C32" s="20"/>
      <c r="D32" s="20"/>
      <c r="E32" s="27"/>
      <c r="F32" s="29"/>
      <c r="G32" s="6"/>
      <c r="H32" s="6"/>
      <c r="K32" s="6"/>
      <c r="L32" s="6"/>
      <c r="M32" s="6"/>
    </row>
    <row r="33" spans="1:13" ht="15.75">
      <c r="A33" s="143"/>
      <c r="B33" s="143"/>
      <c r="C33" s="143"/>
      <c r="D33" s="143"/>
      <c r="E33" s="30"/>
      <c r="F33" s="31"/>
      <c r="G33" s="6"/>
      <c r="H33" s="6"/>
      <c r="K33" s="6"/>
      <c r="L33" s="6"/>
      <c r="M33" s="6"/>
    </row>
    <row r="34" spans="1:13" ht="15.75">
      <c r="A34" s="20"/>
      <c r="B34" s="20"/>
      <c r="C34" s="20"/>
      <c r="D34" s="20"/>
      <c r="E34" s="27"/>
      <c r="F34" s="29"/>
      <c r="H34" s="6"/>
      <c r="K34" s="6"/>
      <c r="L34" s="6"/>
      <c r="M34" s="6"/>
    </row>
    <row r="35" spans="1:13" ht="15.75">
      <c r="A35" s="141"/>
      <c r="B35" s="141"/>
      <c r="C35" s="141"/>
      <c r="D35" s="141"/>
      <c r="E35" s="30"/>
      <c r="F35" s="31"/>
      <c r="H35" s="6"/>
      <c r="K35" s="6"/>
      <c r="L35" s="6"/>
      <c r="M35" s="6"/>
    </row>
    <row r="36" spans="1:13" ht="15.75">
      <c r="A36" s="20"/>
      <c r="B36" s="20"/>
      <c r="C36" s="20"/>
      <c r="D36" s="20"/>
      <c r="E36" s="27"/>
      <c r="F36" s="29"/>
      <c r="H36" s="6"/>
      <c r="K36" s="6"/>
      <c r="L36" s="6"/>
      <c r="M36" s="6"/>
    </row>
    <row r="37" spans="1:13" ht="15.75">
      <c r="A37" s="6"/>
      <c r="B37" s="6"/>
      <c r="C37" s="6"/>
      <c r="D37" s="6"/>
      <c r="E37" s="30"/>
      <c r="F37" s="26"/>
      <c r="H37" s="6"/>
      <c r="K37" s="6"/>
      <c r="L37" s="6"/>
      <c r="M37" s="6"/>
    </row>
    <row r="38" spans="1:13" ht="15.75">
      <c r="A38" s="22"/>
      <c r="B38" s="6"/>
      <c r="C38" s="6"/>
      <c r="D38" s="6"/>
      <c r="E38" s="27"/>
      <c r="F38" s="26"/>
      <c r="H38" s="6"/>
      <c r="K38" s="6"/>
      <c r="L38" s="6"/>
      <c r="M38" s="6"/>
    </row>
    <row r="39" spans="8:13" ht="12.75">
      <c r="H39" s="6"/>
      <c r="K39" s="6"/>
      <c r="L39" s="6"/>
      <c r="M39" s="6"/>
    </row>
    <row r="40" spans="8:13" ht="12.75">
      <c r="H40" s="6"/>
      <c r="K40" s="6"/>
      <c r="L40" s="6"/>
      <c r="M40" s="6"/>
    </row>
    <row r="41" spans="8:13" ht="12.75">
      <c r="H41" s="6"/>
      <c r="K41" s="6"/>
      <c r="L41" s="6"/>
      <c r="M41" s="6"/>
    </row>
    <row r="42" spans="8:13" ht="12.75">
      <c r="H42" s="6"/>
      <c r="K42" s="6"/>
      <c r="L42" s="6"/>
      <c r="M42" s="6"/>
    </row>
    <row r="43" spans="8:13" ht="12.75">
      <c r="H43" s="6"/>
      <c r="K43" s="6"/>
      <c r="L43" s="6"/>
      <c r="M43" s="6"/>
    </row>
    <row r="44" spans="8:13" ht="12.75">
      <c r="H44" s="6"/>
      <c r="K44" s="6"/>
      <c r="L44" s="6"/>
      <c r="M44" s="6"/>
    </row>
    <row r="45" spans="8:13" ht="12.75">
      <c r="H45" s="6"/>
      <c r="K45" s="6"/>
      <c r="L45" s="6"/>
      <c r="M45" s="6"/>
    </row>
  </sheetData>
  <sheetProtection/>
  <mergeCells count="18">
    <mergeCell ref="H7:I7"/>
    <mergeCell ref="A12:D12"/>
    <mergeCell ref="A17:D17"/>
    <mergeCell ref="A20:D20"/>
    <mergeCell ref="A18:D18"/>
    <mergeCell ref="H9:I9"/>
    <mergeCell ref="E7:E8"/>
    <mergeCell ref="F7:F8"/>
    <mergeCell ref="A35:D35"/>
    <mergeCell ref="A22:D22"/>
    <mergeCell ref="A30:D30"/>
    <mergeCell ref="A31:D31"/>
    <mergeCell ref="A33:D33"/>
    <mergeCell ref="A25:G25"/>
    <mergeCell ref="A3:G3"/>
    <mergeCell ref="A4:G4"/>
    <mergeCell ref="A5:G5"/>
    <mergeCell ref="A7:D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7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00390625" defaultRowHeight="12.75"/>
  <cols>
    <col min="1" max="1" width="59.125" style="0" customWidth="1"/>
    <col min="2" max="6" width="15.875" style="0" customWidth="1"/>
    <col min="7" max="7" width="25.00390625" style="0" customWidth="1"/>
    <col min="8" max="8" width="13.00390625" style="0" customWidth="1"/>
    <col min="11" max="11" width="38.125" style="0" customWidth="1"/>
  </cols>
  <sheetData>
    <row r="1" ht="9.75" customHeight="1"/>
    <row r="2" spans="1:6" ht="14.25" customHeight="1">
      <c r="A2" s="152" t="s">
        <v>124</v>
      </c>
      <c r="B2" s="152"/>
      <c r="C2" s="152"/>
      <c r="D2" s="152"/>
      <c r="E2" s="152"/>
      <c r="F2" s="152"/>
    </row>
    <row r="3" spans="1:8" ht="42.75" customHeight="1">
      <c r="A3" s="91" t="s">
        <v>61</v>
      </c>
      <c r="B3" s="150" t="s">
        <v>2</v>
      </c>
      <c r="C3" s="151"/>
      <c r="D3" s="150" t="s">
        <v>102</v>
      </c>
      <c r="E3" s="151"/>
      <c r="F3" s="89" t="s">
        <v>87</v>
      </c>
      <c r="G3" s="88" t="s">
        <v>88</v>
      </c>
      <c r="H3" s="47"/>
    </row>
    <row r="4" spans="1:8" ht="51.75" customHeight="1">
      <c r="A4" s="92"/>
      <c r="B4" s="56" t="s">
        <v>95</v>
      </c>
      <c r="C4" s="56" t="s">
        <v>112</v>
      </c>
      <c r="D4" s="56" t="s">
        <v>95</v>
      </c>
      <c r="E4" s="56" t="s">
        <v>112</v>
      </c>
      <c r="F4" s="90"/>
      <c r="G4" s="47" t="s">
        <v>105</v>
      </c>
      <c r="H4" s="47" t="s">
        <v>119</v>
      </c>
    </row>
    <row r="5" spans="1:12" ht="16.5" customHeight="1">
      <c r="A5" s="85" t="s">
        <v>89</v>
      </c>
      <c r="B5" s="107">
        <v>3632</v>
      </c>
      <c r="C5" s="83">
        <v>3565</v>
      </c>
      <c r="D5" s="80">
        <f>B5*100000/G5</f>
        <v>420.1641786900873</v>
      </c>
      <c r="E5" s="80">
        <f>C5*100000/H5</f>
        <v>416.06804609076937</v>
      </c>
      <c r="F5" s="62">
        <f>E5/D5*100-100</f>
        <v>-0.9748885809561614</v>
      </c>
      <c r="G5" s="8">
        <v>864424</v>
      </c>
      <c r="H5" s="8">
        <v>856831</v>
      </c>
      <c r="K5" s="95"/>
      <c r="L5" s="96"/>
    </row>
    <row r="6" spans="1:12" ht="16.5" customHeight="1">
      <c r="A6" s="84" t="s">
        <v>3</v>
      </c>
      <c r="B6" s="108"/>
      <c r="C6" s="82"/>
      <c r="D6" s="80"/>
      <c r="E6" s="80"/>
      <c r="F6" s="62"/>
      <c r="G6" s="8">
        <v>864424</v>
      </c>
      <c r="H6" s="8">
        <v>856831</v>
      </c>
      <c r="K6" s="97"/>
      <c r="L6" s="94"/>
    </row>
    <row r="7" spans="1:12" ht="16.5" customHeight="1">
      <c r="A7" s="85" t="s">
        <v>4</v>
      </c>
      <c r="B7" s="59">
        <v>44</v>
      </c>
      <c r="C7" s="83">
        <v>39</v>
      </c>
      <c r="D7" s="80">
        <f aca="true" t="shared" si="0" ref="D7:D45">B7*100000/G7</f>
        <v>5.0900946757609695</v>
      </c>
      <c r="E7" s="80">
        <f aca="true" t="shared" si="1" ref="E7:E45">C7*100000/H7</f>
        <v>4.551656044190745</v>
      </c>
      <c r="F7" s="62">
        <f aca="true" t="shared" si="2" ref="F6:F45">E7/D7*100-100</f>
        <v>-10.578165355828645</v>
      </c>
      <c r="G7" s="8">
        <v>864424</v>
      </c>
      <c r="H7" s="8">
        <v>856831</v>
      </c>
      <c r="K7" s="98"/>
      <c r="L7" s="94"/>
    </row>
    <row r="8" spans="1:12" ht="16.5" customHeight="1">
      <c r="A8" s="85" t="s">
        <v>62</v>
      </c>
      <c r="B8" s="59">
        <v>30</v>
      </c>
      <c r="C8" s="83">
        <v>21</v>
      </c>
      <c r="D8" s="80">
        <f t="shared" si="0"/>
        <v>3.4705190971097517</v>
      </c>
      <c r="E8" s="80">
        <f t="shared" si="1"/>
        <v>2.4508917161027086</v>
      </c>
      <c r="F8" s="62">
        <f t="shared" si="2"/>
        <v>-29.37967930665441</v>
      </c>
      <c r="G8" s="8">
        <v>864424</v>
      </c>
      <c r="H8" s="8">
        <v>856831</v>
      </c>
      <c r="K8" s="98"/>
      <c r="L8" s="94"/>
    </row>
    <row r="9" spans="1:12" ht="16.5" customHeight="1">
      <c r="A9" s="85" t="s">
        <v>5</v>
      </c>
      <c r="B9" s="59">
        <v>577</v>
      </c>
      <c r="C9" s="83">
        <v>586</v>
      </c>
      <c r="D9" s="80">
        <f t="shared" si="0"/>
        <v>66.7496506344109</v>
      </c>
      <c r="E9" s="80">
        <f t="shared" si="1"/>
        <v>68.3915497921994</v>
      </c>
      <c r="F9" s="62">
        <f t="shared" si="2"/>
        <v>2.4597868935393024</v>
      </c>
      <c r="G9" s="8">
        <v>864424</v>
      </c>
      <c r="H9" s="8">
        <v>856831</v>
      </c>
      <c r="K9" s="98"/>
      <c r="L9" s="94"/>
    </row>
    <row r="10" spans="1:12" ht="16.5" customHeight="1">
      <c r="A10" s="85" t="s">
        <v>63</v>
      </c>
      <c r="B10" s="59">
        <v>574</v>
      </c>
      <c r="C10" s="83">
        <v>575</v>
      </c>
      <c r="D10" s="80">
        <f t="shared" si="0"/>
        <v>66.40259872469991</v>
      </c>
      <c r="E10" s="80">
        <f t="shared" si="1"/>
        <v>67.10774936947892</v>
      </c>
      <c r="F10" s="62">
        <f t="shared" si="2"/>
        <v>1.0619323013283122</v>
      </c>
      <c r="G10" s="8">
        <v>864424</v>
      </c>
      <c r="H10" s="8">
        <v>856831</v>
      </c>
      <c r="K10" s="98"/>
      <c r="L10" s="94"/>
    </row>
    <row r="11" spans="1:12" ht="16.5" customHeight="1">
      <c r="A11" s="85" t="s">
        <v>6</v>
      </c>
      <c r="B11" s="59">
        <v>75</v>
      </c>
      <c r="C11" s="83">
        <v>57</v>
      </c>
      <c r="D11" s="80">
        <f t="shared" si="0"/>
        <v>8.676297742774379</v>
      </c>
      <c r="E11" s="80">
        <f t="shared" si="1"/>
        <v>6.6524203722787805</v>
      </c>
      <c r="F11" s="62">
        <f t="shared" si="2"/>
        <v>-23.3265089615105</v>
      </c>
      <c r="G11" s="8">
        <v>864424</v>
      </c>
      <c r="H11" s="8">
        <v>856831</v>
      </c>
      <c r="K11" s="98"/>
      <c r="L11" s="94"/>
    </row>
    <row r="12" spans="1:12" ht="16.5" customHeight="1">
      <c r="A12" s="85" t="s">
        <v>7</v>
      </c>
      <c r="B12" s="59">
        <v>39</v>
      </c>
      <c r="C12" s="83">
        <v>47</v>
      </c>
      <c r="D12" s="80">
        <f t="shared" si="0"/>
        <v>4.511674826242677</v>
      </c>
      <c r="E12" s="80">
        <f t="shared" si="1"/>
        <v>5.485329078896538</v>
      </c>
      <c r="F12" s="62">
        <f t="shared" si="2"/>
        <v>21.580771889642605</v>
      </c>
      <c r="G12" s="8">
        <v>864424</v>
      </c>
      <c r="H12" s="8">
        <v>856831</v>
      </c>
      <c r="K12" s="98"/>
      <c r="L12" s="94"/>
    </row>
    <row r="13" spans="1:12" ht="16.5" customHeight="1">
      <c r="A13" s="85" t="s">
        <v>111</v>
      </c>
      <c r="B13" s="59">
        <v>16</v>
      </c>
      <c r="C13" s="83">
        <v>22</v>
      </c>
      <c r="D13" s="80">
        <f t="shared" si="0"/>
        <v>1.8509435184585343</v>
      </c>
      <c r="E13" s="80">
        <f t="shared" si="1"/>
        <v>2.567600845440933</v>
      </c>
      <c r="F13" s="62">
        <f t="shared" si="2"/>
        <v>38.71848707621456</v>
      </c>
      <c r="G13" s="8">
        <v>864424</v>
      </c>
      <c r="H13" s="8">
        <v>856831</v>
      </c>
      <c r="K13" s="98"/>
      <c r="L13" s="94"/>
    </row>
    <row r="14" spans="1:12" ht="16.5" customHeight="1">
      <c r="A14" s="85" t="s">
        <v>106</v>
      </c>
      <c r="B14" s="59">
        <v>31</v>
      </c>
      <c r="C14" s="83">
        <v>30</v>
      </c>
      <c r="D14" s="80">
        <f t="shared" si="0"/>
        <v>3.58620306701341</v>
      </c>
      <c r="E14" s="80">
        <f t="shared" si="1"/>
        <v>3.501273880146727</v>
      </c>
      <c r="F14" s="62">
        <f t="shared" si="2"/>
        <v>-2.368220239614388</v>
      </c>
      <c r="G14" s="8">
        <v>864424</v>
      </c>
      <c r="H14" s="8">
        <v>856831</v>
      </c>
      <c r="K14" s="98"/>
      <c r="L14" s="94"/>
    </row>
    <row r="15" spans="1:12" ht="16.5" customHeight="1">
      <c r="A15" s="85" t="s">
        <v>8</v>
      </c>
      <c r="B15" s="59">
        <v>99</v>
      </c>
      <c r="C15" s="83">
        <v>87</v>
      </c>
      <c r="D15" s="80">
        <f t="shared" si="0"/>
        <v>11.45271302046218</v>
      </c>
      <c r="E15" s="80">
        <f t="shared" si="1"/>
        <v>10.153694252425508</v>
      </c>
      <c r="F15" s="62">
        <f t="shared" si="2"/>
        <v>-11.34245454082155</v>
      </c>
      <c r="G15" s="8">
        <v>864424</v>
      </c>
      <c r="H15" s="8">
        <v>856831</v>
      </c>
      <c r="K15" s="98"/>
      <c r="L15" s="94"/>
    </row>
    <row r="16" spans="1:12" ht="16.5" customHeight="1">
      <c r="A16" s="85" t="s">
        <v>91</v>
      </c>
      <c r="B16" s="59">
        <v>35</v>
      </c>
      <c r="C16" s="83">
        <v>39</v>
      </c>
      <c r="D16" s="80">
        <f t="shared" si="0"/>
        <v>4.048938946628043</v>
      </c>
      <c r="E16" s="80">
        <f t="shared" si="1"/>
        <v>4.551656044190745</v>
      </c>
      <c r="F16" s="62">
        <f t="shared" si="2"/>
        <v>12.416020695529738</v>
      </c>
      <c r="G16" s="8">
        <v>864424</v>
      </c>
      <c r="H16" s="8">
        <v>856831</v>
      </c>
      <c r="K16" s="98"/>
      <c r="L16" s="94"/>
    </row>
    <row r="17" spans="1:12" ht="16.5" customHeight="1">
      <c r="A17" s="85" t="s">
        <v>9</v>
      </c>
      <c r="B17" s="59">
        <v>15</v>
      </c>
      <c r="C17" s="83">
        <v>14</v>
      </c>
      <c r="D17" s="80">
        <f t="shared" si="0"/>
        <v>1.7352595485548759</v>
      </c>
      <c r="E17" s="80">
        <f t="shared" si="1"/>
        <v>1.6339278107351392</v>
      </c>
      <c r="F17" s="62">
        <f t="shared" si="2"/>
        <v>-5.839572408872542</v>
      </c>
      <c r="G17" s="8">
        <v>864424</v>
      </c>
      <c r="H17" s="8">
        <v>856831</v>
      </c>
      <c r="K17" s="98"/>
      <c r="L17" s="94"/>
    </row>
    <row r="18" spans="1:12" ht="16.5" customHeight="1">
      <c r="A18" s="85" t="s">
        <v>10</v>
      </c>
      <c r="B18" s="59">
        <v>19</v>
      </c>
      <c r="C18" s="83">
        <v>28</v>
      </c>
      <c r="D18" s="80">
        <f t="shared" si="0"/>
        <v>2.1979954281695093</v>
      </c>
      <c r="E18" s="80">
        <f t="shared" si="1"/>
        <v>3.2678556214702783</v>
      </c>
      <c r="F18" s="62">
        <f t="shared" si="2"/>
        <v>48.67435935441179</v>
      </c>
      <c r="G18" s="8">
        <v>864424</v>
      </c>
      <c r="H18" s="8">
        <v>856831</v>
      </c>
      <c r="K18" s="98"/>
      <c r="L18" s="94"/>
    </row>
    <row r="19" spans="1:12" ht="16.5" customHeight="1">
      <c r="A19" s="85" t="s">
        <v>11</v>
      </c>
      <c r="B19" s="59">
        <v>18</v>
      </c>
      <c r="C19" s="83">
        <v>26</v>
      </c>
      <c r="D19" s="80">
        <f t="shared" si="0"/>
        <v>2.082311458265851</v>
      </c>
      <c r="E19" s="80">
        <f t="shared" si="1"/>
        <v>3.0344373627938297</v>
      </c>
      <c r="F19" s="62">
        <f t="shared" si="2"/>
        <v>45.72447127198299</v>
      </c>
      <c r="G19" s="8">
        <v>864424</v>
      </c>
      <c r="H19" s="8">
        <v>856831</v>
      </c>
      <c r="K19" s="98"/>
      <c r="L19" s="94"/>
    </row>
    <row r="20" spans="1:12" ht="16.5" customHeight="1">
      <c r="A20" s="85" t="s">
        <v>12</v>
      </c>
      <c r="B20" s="59">
        <v>24</v>
      </c>
      <c r="C20" s="83">
        <v>19</v>
      </c>
      <c r="D20" s="80">
        <f t="shared" si="0"/>
        <v>2.7764152776878013</v>
      </c>
      <c r="E20" s="80">
        <f t="shared" si="1"/>
        <v>2.2174734574262605</v>
      </c>
      <c r="F20" s="62">
        <f t="shared" si="2"/>
        <v>-20.131780168240084</v>
      </c>
      <c r="G20" s="8">
        <v>864424</v>
      </c>
      <c r="H20" s="8">
        <v>856831</v>
      </c>
      <c r="K20" s="98"/>
      <c r="L20" s="94"/>
    </row>
    <row r="21" spans="1:12" ht="16.5" customHeight="1">
      <c r="A21" s="85" t="s">
        <v>13</v>
      </c>
      <c r="B21" s="59">
        <v>52</v>
      </c>
      <c r="C21" s="83">
        <v>66</v>
      </c>
      <c r="D21" s="80">
        <f t="shared" si="0"/>
        <v>6.0155664349902365</v>
      </c>
      <c r="E21" s="80">
        <f t="shared" si="1"/>
        <v>7.702802536322799</v>
      </c>
      <c r="F21" s="62">
        <f t="shared" si="2"/>
        <v>28.047834224198056</v>
      </c>
      <c r="G21" s="8">
        <v>864424</v>
      </c>
      <c r="H21" s="8">
        <v>856831</v>
      </c>
      <c r="K21" s="98"/>
      <c r="L21" s="94"/>
    </row>
    <row r="22" spans="1:12" ht="16.5" customHeight="1">
      <c r="A22" s="85" t="s">
        <v>14</v>
      </c>
      <c r="B22" s="59">
        <v>1725</v>
      </c>
      <c r="C22" s="83">
        <v>1695</v>
      </c>
      <c r="D22" s="80">
        <f t="shared" si="0"/>
        <v>199.55484808381073</v>
      </c>
      <c r="E22" s="80">
        <f t="shared" si="1"/>
        <v>197.82197422829006</v>
      </c>
      <c r="F22" s="62">
        <f t="shared" si="2"/>
        <v>-0.8683697099620815</v>
      </c>
      <c r="G22" s="8">
        <v>864424</v>
      </c>
      <c r="H22" s="8">
        <v>856831</v>
      </c>
      <c r="K22" s="98"/>
      <c r="L22" s="99"/>
    </row>
    <row r="23" spans="1:12" ht="16.5" customHeight="1">
      <c r="A23" s="85" t="s">
        <v>64</v>
      </c>
      <c r="B23" s="59">
        <v>97</v>
      </c>
      <c r="C23" s="83">
        <v>88</v>
      </c>
      <c r="D23" s="80">
        <f t="shared" si="0"/>
        <v>11.221345080654864</v>
      </c>
      <c r="E23" s="80">
        <f t="shared" si="1"/>
        <v>10.270403381763732</v>
      </c>
      <c r="F23" s="62">
        <f t="shared" si="2"/>
        <v>-8.474400279611004</v>
      </c>
      <c r="G23" s="8">
        <v>864424</v>
      </c>
      <c r="H23" s="8">
        <v>856831</v>
      </c>
      <c r="K23" s="98"/>
      <c r="L23" s="94"/>
    </row>
    <row r="24" spans="1:12" ht="16.5" customHeight="1">
      <c r="A24" s="85" t="s">
        <v>65</v>
      </c>
      <c r="B24" s="57">
        <v>262</v>
      </c>
      <c r="C24" s="81">
        <v>267</v>
      </c>
      <c r="D24" s="80">
        <f t="shared" si="0"/>
        <v>30.309200114758497</v>
      </c>
      <c r="E24" s="80">
        <f t="shared" si="1"/>
        <v>31.16133753330587</v>
      </c>
      <c r="F24" s="62">
        <f t="shared" si="2"/>
        <v>2.811481053016763</v>
      </c>
      <c r="G24" s="8">
        <v>864424</v>
      </c>
      <c r="H24" s="8">
        <v>856831</v>
      </c>
      <c r="K24" s="98"/>
      <c r="L24" s="94"/>
    </row>
    <row r="25" spans="1:12" ht="16.5" customHeight="1">
      <c r="A25" s="85" t="s">
        <v>15</v>
      </c>
      <c r="B25" s="59">
        <v>196</v>
      </c>
      <c r="C25" s="83">
        <v>155</v>
      </c>
      <c r="D25" s="80">
        <f t="shared" si="0"/>
        <v>22.674058101117044</v>
      </c>
      <c r="E25" s="80">
        <f t="shared" si="1"/>
        <v>18.089915047424753</v>
      </c>
      <c r="F25" s="62">
        <f t="shared" si="2"/>
        <v>-20.217567729820942</v>
      </c>
      <c r="G25" s="8">
        <v>864424</v>
      </c>
      <c r="H25" s="8">
        <v>856831</v>
      </c>
      <c r="K25" s="98"/>
      <c r="L25" s="94"/>
    </row>
    <row r="26" spans="1:12" ht="16.5" customHeight="1">
      <c r="A26" s="85" t="s">
        <v>66</v>
      </c>
      <c r="B26" s="59">
        <v>137</v>
      </c>
      <c r="C26" s="83">
        <v>98</v>
      </c>
      <c r="D26" s="80">
        <f t="shared" si="0"/>
        <v>15.8487038768012</v>
      </c>
      <c r="E26" s="80">
        <f t="shared" si="1"/>
        <v>11.437494675145974</v>
      </c>
      <c r="F26" s="62">
        <f t="shared" si="2"/>
        <v>-27.833248926508148</v>
      </c>
      <c r="G26" s="8">
        <v>864424</v>
      </c>
      <c r="H26" s="8">
        <v>856831</v>
      </c>
      <c r="K26" s="98"/>
      <c r="L26" s="94"/>
    </row>
    <row r="27" spans="1:12" ht="16.5" customHeight="1">
      <c r="A27" s="85" t="s">
        <v>16</v>
      </c>
      <c r="B27" s="59">
        <v>276</v>
      </c>
      <c r="C27" s="83">
        <v>270</v>
      </c>
      <c r="D27" s="80">
        <f t="shared" si="0"/>
        <v>31.928775693409715</v>
      </c>
      <c r="E27" s="80">
        <f t="shared" si="1"/>
        <v>31.511464921320542</v>
      </c>
      <c r="F27" s="62">
        <f t="shared" si="2"/>
        <v>-1.307005242218878</v>
      </c>
      <c r="G27" s="8">
        <v>864424</v>
      </c>
      <c r="H27" s="8">
        <v>856831</v>
      </c>
      <c r="K27" s="98"/>
      <c r="L27" s="94"/>
    </row>
    <row r="28" spans="1:12" ht="16.5" customHeight="1">
      <c r="A28" s="85" t="s">
        <v>108</v>
      </c>
      <c r="B28" s="59">
        <v>10</v>
      </c>
      <c r="C28" s="82">
        <v>11</v>
      </c>
      <c r="D28" s="80">
        <f t="shared" si="0"/>
        <v>1.156839699036584</v>
      </c>
      <c r="E28" s="80">
        <f t="shared" si="1"/>
        <v>1.2838004227204665</v>
      </c>
      <c r="F28" s="62">
        <f t="shared" si="2"/>
        <v>10.974789660971652</v>
      </c>
      <c r="G28" s="8">
        <v>864424</v>
      </c>
      <c r="H28" s="8">
        <v>856831</v>
      </c>
      <c r="K28" s="98"/>
      <c r="L28" s="94"/>
    </row>
    <row r="29" spans="1:12" ht="16.5" customHeight="1">
      <c r="A29" s="85" t="s">
        <v>107</v>
      </c>
      <c r="B29" s="59">
        <v>4</v>
      </c>
      <c r="C29" s="82">
        <v>6</v>
      </c>
      <c r="D29" s="80">
        <f t="shared" si="0"/>
        <v>0.4627358796146336</v>
      </c>
      <c r="E29" s="80">
        <f t="shared" si="1"/>
        <v>0.7002547760293454</v>
      </c>
      <c r="F29" s="62">
        <f t="shared" si="2"/>
        <v>51.3292586285977</v>
      </c>
      <c r="G29" s="8">
        <v>864424</v>
      </c>
      <c r="H29" s="8">
        <v>856831</v>
      </c>
      <c r="K29" s="98"/>
      <c r="L29" s="94"/>
    </row>
    <row r="30" spans="1:12" ht="16.5" customHeight="1">
      <c r="A30" s="85" t="s">
        <v>67</v>
      </c>
      <c r="B30" s="59">
        <v>15</v>
      </c>
      <c r="C30" s="83">
        <v>15</v>
      </c>
      <c r="D30" s="80">
        <f t="shared" si="0"/>
        <v>1.7352595485548759</v>
      </c>
      <c r="E30" s="80">
        <f t="shared" si="1"/>
        <v>1.7506369400733635</v>
      </c>
      <c r="F30" s="62">
        <f t="shared" si="2"/>
        <v>0.8861724190651472</v>
      </c>
      <c r="G30" s="8">
        <v>864424</v>
      </c>
      <c r="H30" s="8">
        <v>856831</v>
      </c>
      <c r="K30" s="98"/>
      <c r="L30" s="94"/>
    </row>
    <row r="31" spans="1:12" ht="16.5" customHeight="1">
      <c r="A31" s="85" t="s">
        <v>68</v>
      </c>
      <c r="B31" s="59">
        <v>44</v>
      </c>
      <c r="C31" s="83">
        <v>35</v>
      </c>
      <c r="D31" s="80">
        <f t="shared" si="0"/>
        <v>5.0900946757609695</v>
      </c>
      <c r="E31" s="80">
        <f t="shared" si="1"/>
        <v>4.0848195268378475</v>
      </c>
      <c r="F31" s="62">
        <f t="shared" si="2"/>
        <v>-19.749635575743653</v>
      </c>
      <c r="G31" s="8">
        <v>864424</v>
      </c>
      <c r="H31" s="8">
        <v>856831</v>
      </c>
      <c r="K31" s="98"/>
      <c r="L31" s="94"/>
    </row>
    <row r="32" spans="1:12" ht="16.5" customHeight="1">
      <c r="A32" s="85" t="s">
        <v>17</v>
      </c>
      <c r="B32" s="59">
        <v>100</v>
      </c>
      <c r="C32" s="83">
        <v>92</v>
      </c>
      <c r="D32" s="80">
        <f t="shared" si="0"/>
        <v>11.568396990365839</v>
      </c>
      <c r="E32" s="80">
        <f t="shared" si="1"/>
        <v>10.737239899116629</v>
      </c>
      <c r="F32" s="62">
        <f t="shared" si="2"/>
        <v>-7.184721374460068</v>
      </c>
      <c r="G32" s="8">
        <v>864424</v>
      </c>
      <c r="H32" s="8">
        <v>856831</v>
      </c>
      <c r="K32" s="98"/>
      <c r="L32" s="94"/>
    </row>
    <row r="33" spans="1:12" ht="18.75" customHeight="1">
      <c r="A33" s="85" t="s">
        <v>109</v>
      </c>
      <c r="B33" s="59">
        <v>56</v>
      </c>
      <c r="C33" s="83">
        <v>50</v>
      </c>
      <c r="D33" s="80">
        <f t="shared" si="0"/>
        <v>6.4783023146048695</v>
      </c>
      <c r="E33" s="80">
        <f t="shared" si="1"/>
        <v>5.835456466911211</v>
      </c>
      <c r="F33" s="62">
        <f t="shared" si="2"/>
        <v>-9.923060340120415</v>
      </c>
      <c r="G33" s="8">
        <v>864424</v>
      </c>
      <c r="H33" s="8">
        <v>856831</v>
      </c>
      <c r="K33" s="98"/>
      <c r="L33" s="94"/>
    </row>
    <row r="34" spans="1:12" ht="16.5" customHeight="1">
      <c r="A34" s="85" t="s">
        <v>18</v>
      </c>
      <c r="B34" s="59">
        <v>1</v>
      </c>
      <c r="C34" s="83">
        <v>7</v>
      </c>
      <c r="D34" s="80">
        <f t="shared" si="0"/>
        <v>0.1156839699036584</v>
      </c>
      <c r="E34" s="80">
        <f t="shared" si="1"/>
        <v>0.8169639053675696</v>
      </c>
      <c r="F34" s="62">
        <f t="shared" si="2"/>
        <v>606.2032069334559</v>
      </c>
      <c r="G34" s="8">
        <v>864424</v>
      </c>
      <c r="H34" s="8">
        <v>856831</v>
      </c>
      <c r="K34" s="98"/>
      <c r="L34" s="94"/>
    </row>
    <row r="35" spans="1:12" ht="16.5" customHeight="1">
      <c r="A35" s="85" t="s">
        <v>69</v>
      </c>
      <c r="B35" s="59">
        <v>5</v>
      </c>
      <c r="C35" s="83">
        <v>5</v>
      </c>
      <c r="D35" s="80">
        <f t="shared" si="0"/>
        <v>0.578419849518292</v>
      </c>
      <c r="E35" s="80">
        <f t="shared" si="1"/>
        <v>0.5835456466911211</v>
      </c>
      <c r="F35" s="62">
        <f t="shared" si="2"/>
        <v>0.8861724190651188</v>
      </c>
      <c r="G35" s="8">
        <v>864424</v>
      </c>
      <c r="H35" s="8">
        <v>856831</v>
      </c>
      <c r="K35" s="100"/>
      <c r="L35" s="94"/>
    </row>
    <row r="36" spans="1:12" ht="16.5" customHeight="1">
      <c r="A36" s="85" t="s">
        <v>70</v>
      </c>
      <c r="B36" s="59">
        <v>6</v>
      </c>
      <c r="C36" s="83">
        <v>5</v>
      </c>
      <c r="D36" s="80">
        <f t="shared" si="0"/>
        <v>0.6941038194219503</v>
      </c>
      <c r="E36" s="80">
        <f t="shared" si="1"/>
        <v>0.5835456466911211</v>
      </c>
      <c r="F36" s="62">
        <f t="shared" si="2"/>
        <v>-15.92818965077906</v>
      </c>
      <c r="G36" s="8">
        <v>864424</v>
      </c>
      <c r="H36" s="8">
        <v>856831</v>
      </c>
      <c r="K36" s="101"/>
      <c r="L36" s="94"/>
    </row>
    <row r="37" spans="1:12" ht="16.5" customHeight="1">
      <c r="A37" s="85" t="s">
        <v>71</v>
      </c>
      <c r="B37" s="59">
        <v>27</v>
      </c>
      <c r="C37" s="83">
        <v>36</v>
      </c>
      <c r="D37" s="80">
        <f t="shared" si="0"/>
        <v>3.1234671873987767</v>
      </c>
      <c r="E37" s="80">
        <f t="shared" si="1"/>
        <v>4.201528656176072</v>
      </c>
      <c r="F37" s="62">
        <f t="shared" si="2"/>
        <v>34.51489655875349</v>
      </c>
      <c r="G37" s="8">
        <v>864424</v>
      </c>
      <c r="H37" s="8">
        <v>856831</v>
      </c>
      <c r="K37" s="101"/>
      <c r="L37" s="94"/>
    </row>
    <row r="38" spans="1:12" ht="16.5" customHeight="1">
      <c r="A38" s="85" t="s">
        <v>72</v>
      </c>
      <c r="B38" s="59">
        <v>11</v>
      </c>
      <c r="C38" s="83">
        <v>13</v>
      </c>
      <c r="D38" s="80">
        <f t="shared" si="0"/>
        <v>1.2725236689402424</v>
      </c>
      <c r="E38" s="80">
        <f t="shared" si="1"/>
        <v>1.5172186813969148</v>
      </c>
      <c r="F38" s="62">
        <f t="shared" si="2"/>
        <v>19.22911285889515</v>
      </c>
      <c r="G38" s="8">
        <v>864424</v>
      </c>
      <c r="H38" s="8">
        <v>856831</v>
      </c>
      <c r="K38" s="101"/>
      <c r="L38" s="94"/>
    </row>
    <row r="39" spans="1:12" ht="16.5" customHeight="1">
      <c r="A39" s="86" t="s">
        <v>73</v>
      </c>
      <c r="B39" s="59">
        <v>231</v>
      </c>
      <c r="C39" s="83">
        <v>195</v>
      </c>
      <c r="D39" s="80">
        <f t="shared" si="0"/>
        <v>26.72299704774509</v>
      </c>
      <c r="E39" s="80">
        <f t="shared" si="1"/>
        <v>22.758280220953722</v>
      </c>
      <c r="F39" s="62">
        <f t="shared" si="2"/>
        <v>-14.836347957932034</v>
      </c>
      <c r="G39" s="8">
        <v>864424</v>
      </c>
      <c r="H39" s="8">
        <v>856831</v>
      </c>
      <c r="K39" s="101"/>
      <c r="L39" s="94"/>
    </row>
    <row r="40" spans="1:12" ht="16.5" customHeight="1">
      <c r="A40" s="87" t="s">
        <v>74</v>
      </c>
      <c r="B40" s="59">
        <v>154</v>
      </c>
      <c r="C40" s="83">
        <v>85</v>
      </c>
      <c r="D40" s="80">
        <f t="shared" si="0"/>
        <v>17.81533136516339</v>
      </c>
      <c r="E40" s="80">
        <f t="shared" si="1"/>
        <v>9.920275993749058</v>
      </c>
      <c r="F40" s="62">
        <f t="shared" si="2"/>
        <v>-44.31607366480171</v>
      </c>
      <c r="G40" s="8">
        <v>864424</v>
      </c>
      <c r="H40" s="8">
        <v>856831</v>
      </c>
      <c r="K40" s="101"/>
      <c r="L40" s="94"/>
    </row>
    <row r="41" spans="1:12" ht="16.5" customHeight="1">
      <c r="A41" s="87" t="s">
        <v>75</v>
      </c>
      <c r="B41" s="59">
        <v>428</v>
      </c>
      <c r="C41" s="83">
        <v>438</v>
      </c>
      <c r="D41" s="80">
        <f t="shared" si="0"/>
        <v>49.51273911876579</v>
      </c>
      <c r="E41" s="80">
        <f t="shared" si="1"/>
        <v>51.11859865014221</v>
      </c>
      <c r="F41" s="62">
        <f t="shared" si="2"/>
        <v>3.2433259802582484</v>
      </c>
      <c r="G41" s="8">
        <v>864424</v>
      </c>
      <c r="H41" s="8">
        <v>856831</v>
      </c>
      <c r="K41" s="101"/>
      <c r="L41" s="94"/>
    </row>
    <row r="42" spans="1:8" ht="16.5" customHeight="1">
      <c r="A42" s="87" t="s">
        <v>118</v>
      </c>
      <c r="B42" s="59">
        <v>55</v>
      </c>
      <c r="C42" s="82">
        <v>54</v>
      </c>
      <c r="D42" s="80">
        <f t="shared" si="0"/>
        <v>6.362618344701211</v>
      </c>
      <c r="E42" s="80">
        <f t="shared" si="1"/>
        <v>6.302292984264108</v>
      </c>
      <c r="F42" s="62">
        <f t="shared" si="2"/>
        <v>-0.9481216249178601</v>
      </c>
      <c r="G42" s="8">
        <v>864424</v>
      </c>
      <c r="H42" s="8">
        <v>856831</v>
      </c>
    </row>
    <row r="43" spans="1:8" ht="16.5" customHeight="1">
      <c r="A43" s="87" t="s">
        <v>19</v>
      </c>
      <c r="B43" s="59">
        <v>93</v>
      </c>
      <c r="C43" s="82">
        <v>82</v>
      </c>
      <c r="D43" s="80">
        <f t="shared" si="0"/>
        <v>10.75860920104023</v>
      </c>
      <c r="E43" s="80">
        <f t="shared" si="1"/>
        <v>9.570148605734387</v>
      </c>
      <c r="F43" s="62">
        <f t="shared" si="2"/>
        <v>-11.046600662759758</v>
      </c>
      <c r="G43" s="8">
        <v>864424</v>
      </c>
      <c r="H43" s="8">
        <v>856831</v>
      </c>
    </row>
    <row r="44" spans="1:8" ht="16.5" customHeight="1">
      <c r="A44" s="87" t="s">
        <v>20</v>
      </c>
      <c r="B44" s="59">
        <v>36</v>
      </c>
      <c r="C44" s="82">
        <v>55</v>
      </c>
      <c r="D44" s="80">
        <f t="shared" si="0"/>
        <v>4.164622916531702</v>
      </c>
      <c r="E44" s="80">
        <f t="shared" si="1"/>
        <v>6.419002113602333</v>
      </c>
      <c r="F44" s="62">
        <f t="shared" si="2"/>
        <v>54.131652306905096</v>
      </c>
      <c r="G44" s="8">
        <v>864424</v>
      </c>
      <c r="H44" s="8">
        <v>856831</v>
      </c>
    </row>
    <row r="45" spans="1:8" ht="16.5" customHeight="1">
      <c r="A45" s="87" t="s">
        <v>60</v>
      </c>
      <c r="B45" s="59">
        <v>21</v>
      </c>
      <c r="C45" s="82">
        <v>30</v>
      </c>
      <c r="D45" s="80">
        <f t="shared" si="0"/>
        <v>2.4293633679768263</v>
      </c>
      <c r="E45" s="80">
        <f t="shared" si="1"/>
        <v>3.501273880146727</v>
      </c>
      <c r="F45" s="62">
        <f t="shared" si="2"/>
        <v>44.12310345580735</v>
      </c>
      <c r="G45" s="8">
        <v>864424</v>
      </c>
      <c r="H45" s="8">
        <v>856831</v>
      </c>
    </row>
    <row r="46" spans="1:2" ht="15.75">
      <c r="A46" s="32" t="s">
        <v>113</v>
      </c>
      <c r="B46" s="94"/>
    </row>
    <row r="47" spans="1:2" ht="12.75">
      <c r="A47" s="46"/>
      <c r="B47" s="32"/>
    </row>
  </sheetData>
  <sheetProtection/>
  <mergeCells count="3">
    <mergeCell ref="B3:C3"/>
    <mergeCell ref="D3:E3"/>
    <mergeCell ref="A2:F2"/>
  </mergeCells>
  <printOptions/>
  <pageMargins left="0.32" right="0.17" top="0.73" bottom="1" header="0.21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2016-05-24T11:04:44Z</cp:lastPrinted>
  <dcterms:created xsi:type="dcterms:W3CDTF">2010-08-26T07:05:00Z</dcterms:created>
  <dcterms:modified xsi:type="dcterms:W3CDTF">2016-06-01T12:16:06Z</dcterms:modified>
  <cp:category/>
  <cp:version/>
  <cp:contentType/>
  <cp:contentStatus/>
</cp:coreProperties>
</file>